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de\Documents\Public Hearing Notices\"/>
    </mc:Choice>
  </mc:AlternateContent>
  <bookViews>
    <workbookView xWindow="0" yWindow="0" windowWidth="25200" windowHeight="11385"/>
  </bookViews>
  <sheets>
    <sheet name="Amended Hearing Notice" sheetId="1" r:id="rId1"/>
  </sheets>
  <externalReferences>
    <externalReference r:id="rId2"/>
    <externalReference r:id="rId3"/>
  </externalReferences>
  <definedNames>
    <definedName name="Beg_Budget_Totals">'[1]BUDGET TOTALS'!$A$3:$AG$946</definedName>
    <definedName name="cityfy">#REF!</definedName>
    <definedName name="_xlnm.Print_Area" localSheetId="0">'Amended Hearing Notice'!$B$1:$H$67</definedName>
    <definedName name="received">#REF!</definedName>
    <definedName name="stuff">[2]FILES!$D$3:$D$949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H59" i="1"/>
  <c r="F44" i="1"/>
  <c r="F46" i="1" s="1"/>
  <c r="F48" i="1" s="1"/>
  <c r="F21" i="1"/>
  <c r="F33" i="1" s="1"/>
  <c r="K12" i="1"/>
  <c r="J12" i="1"/>
  <c r="K7" i="1"/>
  <c r="F7" i="1"/>
  <c r="E5" i="1"/>
  <c r="C4" i="1"/>
  <c r="K1" i="1"/>
  <c r="B1" i="1"/>
  <c r="E45" i="1" s="1"/>
  <c r="G45" i="1" s="1"/>
  <c r="F50" i="1" l="1"/>
  <c r="F53" i="1" s="1"/>
  <c r="E19" i="1"/>
  <c r="E36" i="1"/>
  <c r="E38" i="1"/>
  <c r="G38" i="1" s="1"/>
  <c r="E40" i="1"/>
  <c r="G40" i="1" s="1"/>
  <c r="E42" i="1"/>
  <c r="G42" i="1" s="1"/>
  <c r="E47" i="1"/>
  <c r="G47" i="1" s="1"/>
  <c r="E52" i="1"/>
  <c r="G52" i="1" s="1"/>
  <c r="E23" i="1"/>
  <c r="G23" i="1" s="1"/>
  <c r="E25" i="1"/>
  <c r="G25" i="1" s="1"/>
  <c r="E27" i="1"/>
  <c r="G27" i="1" s="1"/>
  <c r="E29" i="1"/>
  <c r="G29" i="1" s="1"/>
  <c r="E31" i="1"/>
  <c r="G31" i="1" s="1"/>
  <c r="E20" i="1"/>
  <c r="G20" i="1" s="1"/>
  <c r="E37" i="1"/>
  <c r="G37" i="1" s="1"/>
  <c r="E39" i="1"/>
  <c r="G39" i="1" s="1"/>
  <c r="E41" i="1"/>
  <c r="G41" i="1" s="1"/>
  <c r="E43" i="1"/>
  <c r="G43" i="1" s="1"/>
  <c r="E22" i="1"/>
  <c r="G22" i="1" s="1"/>
  <c r="E24" i="1"/>
  <c r="G24" i="1" s="1"/>
  <c r="E26" i="1"/>
  <c r="G26" i="1" s="1"/>
  <c r="E28" i="1"/>
  <c r="G28" i="1" s="1"/>
  <c r="E30" i="1"/>
  <c r="G30" i="1" s="1"/>
  <c r="E32" i="1"/>
  <c r="G32" i="1" s="1"/>
  <c r="G36" i="1" l="1"/>
  <c r="E44" i="1"/>
  <c r="G19" i="1"/>
  <c r="E21" i="1"/>
  <c r="G44" i="1" l="1"/>
  <c r="E46" i="1"/>
  <c r="G21" i="1"/>
  <c r="E33" i="1"/>
  <c r="G46" i="1" l="1"/>
  <c r="E48" i="1"/>
  <c r="G48" i="1" s="1"/>
  <c r="G33" i="1"/>
  <c r="E50" i="1" l="1"/>
  <c r="G50" i="1" l="1"/>
  <c r="G53" i="1" s="1"/>
  <c r="E53" i="1"/>
</calcChain>
</file>

<file path=xl/sharedStrings.xml><?xml version="1.0" encoding="utf-8"?>
<sst xmlns="http://schemas.openxmlformats.org/spreadsheetml/2006/main" count="81" uniqueCount="79">
  <si>
    <t>NOTICE OF PUBLIC HEARING</t>
  </si>
  <si>
    <t>Please use the drop down menu below to select</t>
  </si>
  <si>
    <t>Form 653.C1</t>
  </si>
  <si>
    <t>AMENDMENT OF FY2017-2018 CITY BUDGET</t>
  </si>
  <si>
    <t>how many amendments the City will have filed</t>
  </si>
  <si>
    <t>during the fiscal year upon completion of</t>
  </si>
  <si>
    <t xml:space="preserve">     The City Council of</t>
  </si>
  <si>
    <t>Ackley</t>
  </si>
  <si>
    <t>in</t>
  </si>
  <si>
    <t>County, Iowa</t>
  </si>
  <si>
    <t>this amendment:</t>
  </si>
  <si>
    <t xml:space="preserve"> of this amendment:</t>
  </si>
  <si>
    <t xml:space="preserve">will meet at </t>
  </si>
  <si>
    <t>Ackley Civic Center</t>
  </si>
  <si>
    <t>Select Amendment #</t>
  </si>
  <si>
    <t>at</t>
  </si>
  <si>
    <t>8:00 a.m.</t>
  </si>
  <si>
    <t>on</t>
  </si>
  <si>
    <t>1 - First Amendment of Fiscal Year</t>
  </si>
  <si>
    <t>(hour)</t>
  </si>
  <si>
    <t>(Date)</t>
  </si>
  <si>
    <t>2 - Second Amendment of Fiscal Year</t>
  </si>
  <si>
    <t xml:space="preserve"> ,for the purpose of amending the current budget of the city for the fiscal year ending June 30, </t>
  </si>
  <si>
    <t>2018</t>
  </si>
  <si>
    <t>3 - Third Amendment of Fiscal Year</t>
  </si>
  <si>
    <t>(year)</t>
  </si>
  <si>
    <t>4 - Fourth Amendment of Fiscal Year</t>
  </si>
  <si>
    <t xml:space="preserve"> by changing estimates of revenue and expenditure appropriations in the following functions for the reasons given.</t>
  </si>
  <si>
    <t>5 - Fifth Amendment of Fiscal Year</t>
  </si>
  <si>
    <t xml:space="preserve"> Additional detail is available at the city clerk's office showing revenues and expenditures by fund type and by activity.</t>
  </si>
  <si>
    <t>6 - Sixth Amendment of Fiscal Year</t>
  </si>
  <si>
    <t>Total Budget</t>
  </si>
  <si>
    <t xml:space="preserve"> </t>
  </si>
  <si>
    <t>as certified</t>
  </si>
  <si>
    <t>Current</t>
  </si>
  <si>
    <t>after Current</t>
  </si>
  <si>
    <t>or last amended</t>
  </si>
  <si>
    <t>Amendment</t>
  </si>
  <si>
    <t>Revenues &amp; Other Financing Sources</t>
  </si>
  <si>
    <t>Taxes Levied on Property</t>
  </si>
  <si>
    <t>Less: Uncollected Property Taxes-Levy Year</t>
  </si>
  <si>
    <t xml:space="preserve">   Net Current Property Taxes</t>
  </si>
  <si>
    <t>Delinquent Property Taxes</t>
  </si>
  <si>
    <t>TIF Revenues</t>
  </si>
  <si>
    <t>Other City Taxes</t>
  </si>
  <si>
    <t>Licenses &amp; Permits</t>
  </si>
  <si>
    <t>Use of Money and Property</t>
  </si>
  <si>
    <t>Intergovernmental</t>
  </si>
  <si>
    <t>Charges for Services</t>
  </si>
  <si>
    <t>Special Assessments</t>
  </si>
  <si>
    <t>Miscellaneous</t>
  </si>
  <si>
    <t>Other Financing Sources</t>
  </si>
  <si>
    <t>Transfers In</t>
  </si>
  <si>
    <t>Total Revenues and Other Sources</t>
  </si>
  <si>
    <t>Expenditures &amp; Other Financing Uses</t>
  </si>
  <si>
    <t>Public Safety</t>
  </si>
  <si>
    <t>Public Works</t>
  </si>
  <si>
    <t>Health and Social Services</t>
  </si>
  <si>
    <t>Culture and Recreation</t>
  </si>
  <si>
    <t>Community and Economic Development</t>
  </si>
  <si>
    <t>General Government</t>
  </si>
  <si>
    <t xml:space="preserve">Debt Service </t>
  </si>
  <si>
    <t xml:space="preserve">Capital Projects </t>
  </si>
  <si>
    <t xml:space="preserve">    Total Government Activities Expenditures</t>
  </si>
  <si>
    <t>Business Type / Enterprises</t>
  </si>
  <si>
    <t>Total Gov Activities &amp; Business Expenditures</t>
  </si>
  <si>
    <t xml:space="preserve"> Transfers Out</t>
  </si>
  <si>
    <t>Total Expenditures/Transfers Out</t>
  </si>
  <si>
    <t>Excess Revenues &amp; Other Sources Over</t>
  </si>
  <si>
    <t>(Under) Expenditures/Transfers Out Fiscal Year</t>
  </si>
  <si>
    <t>Beginning Fund Balance July 1</t>
  </si>
  <si>
    <t>Ending Fund Balance June 30</t>
  </si>
  <si>
    <t>Explanation of increases or decreases in revenue estimates, appropriations, or available cash:</t>
  </si>
  <si>
    <t>Iowa DOT aid received for North Butler Street Project and 2016 RISE Street Project, Loan proceeds received for Sewer Improvement Project, overestimated interest revenue, other minor underestimated revenues / Unanticipated expenditures for police overtime, lifeguard salaries, pool equipment, elevator and house demo, final payment on 2014 Industrial Park Project, 2016 Streets Project, and Sewer Improvement Project</t>
  </si>
  <si>
    <t xml:space="preserve">There will be no increase in tax levies to be paid in the current fiscal year named above related to the proposed </t>
  </si>
  <si>
    <t xml:space="preserve">budget amendment.  Any increase in expenditures set out above will be met from the increased non-property tax </t>
  </si>
  <si>
    <t>revenues and cash balances not budgeted or considered in this current budget.</t>
  </si>
  <si>
    <t>Kelly DeBerg</t>
  </si>
  <si>
    <t>City Clerk/ Finance Officer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</si>
</sst>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9" x14ac:knownFonts="1">
    <font>
      <sz val="10"/>
      <name val="Arial"/>
    </font>
    <font>
      <sz val="10"/>
      <color theme="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i/>
      <sz val="6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1" fontId="1" fillId="0" borderId="0" xfId="0" applyNumberFormat="1" applyFont="1" applyProtection="1">
      <protection hidden="1"/>
    </xf>
    <xf numFmtId="164" fontId="0" fillId="0" borderId="0" xfId="0" applyNumberFormat="1" applyAlignment="1" applyProtection="1">
      <alignment horizontal="center" vertical="center"/>
      <protection locked="0" hidden="1"/>
    </xf>
    <xf numFmtId="17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0" xfId="0" applyFont="1" applyAlignment="1" applyProtection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0" fillId="0" borderId="0" xfId="0" applyAlignment="1" applyProtection="1">
      <alignment horizontal="right"/>
    </xf>
    <xf numFmtId="0" fontId="7" fillId="0" borderId="6" xfId="0" applyFont="1" applyBorder="1" applyAlignment="1" applyProtection="1">
      <alignment horizontal="centerContinuous"/>
      <protection locked="0"/>
    </xf>
    <xf numFmtId="0" fontId="0" fillId="0" borderId="0" xfId="0" applyBorder="1" applyAlignment="1">
      <alignment horizontal="center"/>
    </xf>
    <xf numFmtId="0" fontId="8" fillId="0" borderId="6" xfId="0" applyFont="1" applyBorder="1" applyAlignment="1" applyProtection="1">
      <alignment horizontal="centerContinuous"/>
    </xf>
    <xf numFmtId="0" fontId="7" fillId="0" borderId="6" xfId="0" applyFont="1" applyBorder="1" applyAlignment="1" applyProtection="1">
      <alignment horizontal="centerContinuous"/>
    </xf>
    <xf numFmtId="0" fontId="0" fillId="0" borderId="0" xfId="0" applyFill="1" applyBorder="1" applyAlignment="1">
      <alignment horizontal="center"/>
    </xf>
    <xf numFmtId="0" fontId="8" fillId="0" borderId="0" xfId="0" applyFont="1" applyAlignment="1" applyProtection="1">
      <alignment horizontal="right"/>
    </xf>
    <xf numFmtId="49" fontId="7" fillId="0" borderId="6" xfId="0" applyNumberFormat="1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4" xfId="0" applyFill="1" applyBorder="1"/>
    <xf numFmtId="0" fontId="0" fillId="2" borderId="0" xfId="0" applyFill="1" applyBorder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49" fontId="7" fillId="0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4" fontId="0" fillId="0" borderId="7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indent="3"/>
    </xf>
    <xf numFmtId="0" fontId="0" fillId="0" borderId="0" xfId="0" applyBorder="1"/>
    <xf numFmtId="164" fontId="0" fillId="2" borderId="0" xfId="0" applyNumberFormat="1" applyFill="1"/>
    <xf numFmtId="0" fontId="10" fillId="0" borderId="0" xfId="0" applyFont="1" applyAlignment="1" applyProtection="1">
      <alignment horizontal="center" vertical="top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0" xfId="0" applyBorder="1" applyProtection="1"/>
    <xf numFmtId="49" fontId="0" fillId="0" borderId="0" xfId="0" applyNumberFormat="1" applyBorder="1" applyProtection="1"/>
    <xf numFmtId="49" fontId="11" fillId="0" borderId="6" xfId="0" applyNumberFormat="1" applyFont="1" applyBorder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center" vertical="top"/>
    </xf>
    <xf numFmtId="0" fontId="0" fillId="0" borderId="0" xfId="0" applyProtection="1"/>
    <xf numFmtId="0" fontId="3" fillId="0" borderId="11" xfId="0" applyFont="1" applyBorder="1" applyAlignment="1">
      <alignment horizontal="center" vertical="center"/>
    </xf>
    <xf numFmtId="38" fontId="3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indent="1"/>
    </xf>
    <xf numFmtId="0" fontId="0" fillId="0" borderId="14" xfId="0" applyBorder="1"/>
    <xf numFmtId="0" fontId="0" fillId="0" borderId="15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6" fillId="0" borderId="17" xfId="0" applyFont="1" applyBorder="1" applyAlignment="1">
      <alignment horizontal="left" indent="6"/>
    </xf>
    <xf numFmtId="0" fontId="0" fillId="0" borderId="18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17" xfId="0" applyBorder="1"/>
    <xf numFmtId="0" fontId="12" fillId="0" borderId="13" xfId="0" applyFont="1" applyBorder="1"/>
    <xf numFmtId="0" fontId="0" fillId="1" borderId="15" xfId="0" applyFill="1" applyBorder="1"/>
    <xf numFmtId="0" fontId="0" fillId="1" borderId="16" xfId="0" applyFill="1" applyBorder="1"/>
    <xf numFmtId="0" fontId="13" fillId="0" borderId="20" xfId="0" applyFont="1" applyBorder="1"/>
    <xf numFmtId="0" fontId="0" fillId="0" borderId="6" xfId="0" applyBorder="1"/>
    <xf numFmtId="0" fontId="13" fillId="0" borderId="6" xfId="0" applyFont="1" applyBorder="1"/>
    <xf numFmtId="3" fontId="14" fillId="0" borderId="21" xfId="0" applyNumberFormat="1" applyFont="1" applyBorder="1" applyProtection="1">
      <protection locked="0" hidden="1"/>
    </xf>
    <xf numFmtId="3" fontId="0" fillId="0" borderId="21" xfId="0" applyNumberFormat="1" applyBorder="1" applyProtection="1">
      <protection locked="0"/>
    </xf>
    <xf numFmtId="3" fontId="15" fillId="0" borderId="22" xfId="0" applyNumberFormat="1" applyFont="1" applyBorder="1"/>
    <xf numFmtId="0" fontId="16" fillId="0" borderId="17" xfId="0" applyFont="1" applyBorder="1"/>
    <xf numFmtId="0" fontId="13" fillId="0" borderId="0" xfId="0" applyFont="1" applyBorder="1"/>
    <xf numFmtId="3" fontId="15" fillId="0" borderId="18" xfId="0" applyNumberFormat="1" applyFont="1" applyBorder="1" applyProtection="1">
      <protection hidden="1"/>
    </xf>
    <xf numFmtId="3" fontId="15" fillId="0" borderId="15" xfId="0" applyNumberFormat="1" applyFont="1" applyBorder="1"/>
    <xf numFmtId="3" fontId="15" fillId="0" borderId="16" xfId="0" applyNumberFormat="1" applyFont="1" applyBorder="1"/>
    <xf numFmtId="0" fontId="13" fillId="0" borderId="23" xfId="0" applyFont="1" applyBorder="1"/>
    <xf numFmtId="0" fontId="0" fillId="0" borderId="7" xfId="0" applyBorder="1"/>
    <xf numFmtId="0" fontId="13" fillId="0" borderId="7" xfId="0" applyFont="1" applyBorder="1"/>
    <xf numFmtId="3" fontId="14" fillId="0" borderId="24" xfId="0" applyNumberFormat="1" applyFont="1" applyBorder="1" applyProtection="1">
      <protection locked="0" hidden="1"/>
    </xf>
    <xf numFmtId="3" fontId="0" fillId="0" borderId="24" xfId="0" applyNumberFormat="1" applyBorder="1" applyProtection="1">
      <protection locked="0"/>
    </xf>
    <xf numFmtId="3" fontId="15" fillId="0" borderId="25" xfId="0" applyNumberFormat="1" applyFont="1" applyBorder="1"/>
    <xf numFmtId="0" fontId="13" fillId="0" borderId="25" xfId="0" applyFont="1" applyBorder="1"/>
    <xf numFmtId="3" fontId="14" fillId="0" borderId="18" xfId="0" applyNumberFormat="1" applyFont="1" applyBorder="1" applyProtection="1">
      <protection locked="0" hidden="1"/>
    </xf>
    <xf numFmtId="3" fontId="0" fillId="0" borderId="18" xfId="0" applyNumberFormat="1" applyBorder="1" applyProtection="1">
      <protection locked="0"/>
    </xf>
    <xf numFmtId="3" fontId="15" fillId="0" borderId="19" xfId="0" applyNumberFormat="1" applyFont="1" applyBorder="1"/>
    <xf numFmtId="3" fontId="15" fillId="0" borderId="15" xfId="0" applyNumberFormat="1" applyFont="1" applyBorder="1" applyProtection="1">
      <protection hidden="1"/>
    </xf>
    <xf numFmtId="0" fontId="17" fillId="0" borderId="13" xfId="0" applyFont="1" applyBorder="1"/>
    <xf numFmtId="0" fontId="13" fillId="0" borderId="14" xfId="0" applyFont="1" applyBorder="1"/>
    <xf numFmtId="0" fontId="0" fillId="1" borderId="15" xfId="0" applyFill="1" applyBorder="1" applyProtection="1">
      <protection hidden="1"/>
    </xf>
    <xf numFmtId="0" fontId="12" fillId="0" borderId="17" xfId="0" applyFont="1" applyBorder="1"/>
    <xf numFmtId="0" fontId="0" fillId="1" borderId="18" xfId="0" applyFill="1" applyBorder="1" applyProtection="1">
      <protection hidden="1"/>
    </xf>
    <xf numFmtId="0" fontId="0" fillId="1" borderId="18" xfId="0" applyFill="1" applyBorder="1"/>
    <xf numFmtId="0" fontId="0" fillId="1" borderId="19" xfId="0" applyFill="1" applyBorder="1"/>
    <xf numFmtId="0" fontId="13" fillId="0" borderId="17" xfId="0" applyFont="1" applyBorder="1"/>
    <xf numFmtId="0" fontId="13" fillId="0" borderId="23" xfId="0" applyFont="1" applyBorder="1" applyAlignment="1">
      <alignment horizontal="left"/>
    </xf>
    <xf numFmtId="0" fontId="13" fillId="0" borderId="13" xfId="0" applyFont="1" applyBorder="1"/>
    <xf numFmtId="3" fontId="15" fillId="0" borderId="18" xfId="0" applyNumberFormat="1" applyFont="1" applyBorder="1"/>
    <xf numFmtId="0" fontId="16" fillId="0" borderId="26" xfId="0" applyFont="1" applyBorder="1"/>
    <xf numFmtId="3" fontId="15" fillId="0" borderId="21" xfId="0" applyNumberFormat="1" applyFont="1" applyBorder="1" applyProtection="1">
      <protection hidden="1"/>
    </xf>
    <xf numFmtId="3" fontId="15" fillId="0" borderId="21" xfId="0" applyNumberFormat="1" applyFont="1" applyBorder="1"/>
    <xf numFmtId="0" fontId="16" fillId="0" borderId="13" xfId="0" applyFont="1" applyBorder="1"/>
    <xf numFmtId="0" fontId="16" fillId="0" borderId="20" xfId="0" applyFont="1" applyBorder="1"/>
    <xf numFmtId="0" fontId="0" fillId="1" borderId="23" xfId="0" applyFill="1" applyBorder="1"/>
    <xf numFmtId="0" fontId="0" fillId="1" borderId="7" xfId="0" applyFill="1" applyBorder="1"/>
    <xf numFmtId="0" fontId="13" fillId="1" borderId="7" xfId="0" applyFont="1" applyFill="1" applyBorder="1"/>
    <xf numFmtId="0" fontId="0" fillId="1" borderId="24" xfId="0" applyFill="1" applyBorder="1" applyProtection="1">
      <protection hidden="1"/>
    </xf>
    <xf numFmtId="0" fontId="0" fillId="1" borderId="24" xfId="0" applyFill="1" applyBorder="1"/>
    <xf numFmtId="0" fontId="0" fillId="1" borderId="25" xfId="0" applyFill="1" applyBorder="1"/>
    <xf numFmtId="3" fontId="7" fillId="0" borderId="21" xfId="0" applyNumberFormat="1" applyFont="1" applyBorder="1" applyProtection="1">
      <protection locked="0"/>
    </xf>
    <xf numFmtId="0" fontId="16" fillId="0" borderId="23" xfId="0" applyFont="1" applyBorder="1"/>
    <xf numFmtId="0" fontId="0" fillId="1" borderId="0" xfId="0" applyFill="1" applyBorder="1"/>
    <xf numFmtId="0" fontId="7" fillId="0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8" fillId="0" borderId="0" xfId="0" applyFont="1"/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Alignment="1">
      <alignment horizontal="right"/>
    </xf>
    <xf numFmtId="0" fontId="7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3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K$6" fmlaRange="$O$6:$O$12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161925</xdr:rowOff>
        </xdr:from>
        <xdr:to>
          <xdr:col>12</xdr:col>
          <xdr:colOff>9525</xdr:colOff>
          <xdr:row>6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nde/Documents/Budget/Amendments/AMENDMENT%20FY18/City_Budget_Amendment_Forms_FY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/Checklist%202018%20Budg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OTALS"/>
      <sheetName val="Start"/>
      <sheetName val="Instructions"/>
      <sheetName val="Amended Hearing Notice"/>
      <sheetName val="Amend Notice Min. Newspaper"/>
      <sheetName val="Amended Certification."/>
      <sheetName val="Publication Day Calculator"/>
    </sheetNames>
    <sheetDataSet>
      <sheetData sheetId="0">
        <row r="3">
          <cell r="A3" t="str">
            <v>001</v>
          </cell>
          <cell r="B3" t="str">
            <v>ADAIR</v>
          </cell>
          <cell r="C3">
            <v>371834</v>
          </cell>
          <cell r="D3">
            <v>0</v>
          </cell>
          <cell r="E3">
            <v>371834</v>
          </cell>
          <cell r="F3">
            <v>0</v>
          </cell>
          <cell r="G3">
            <v>121456</v>
          </cell>
          <cell r="H3">
            <v>140002</v>
          </cell>
          <cell r="I3">
            <v>4950</v>
          </cell>
          <cell r="J3">
            <v>16400</v>
          </cell>
          <cell r="K3">
            <v>4178689</v>
          </cell>
          <cell r="L3">
            <v>641125</v>
          </cell>
          <cell r="M3">
            <v>0</v>
          </cell>
          <cell r="N3">
            <v>26000</v>
          </cell>
          <cell r="O3">
            <v>0</v>
          </cell>
          <cell r="P3">
            <v>522867</v>
          </cell>
          <cell r="Q3">
            <v>6023323</v>
          </cell>
          <cell r="R3">
            <v>136943</v>
          </cell>
          <cell r="S3">
            <v>333554</v>
          </cell>
          <cell r="T3">
            <v>4800</v>
          </cell>
          <cell r="U3">
            <v>71093</v>
          </cell>
          <cell r="V3">
            <v>18500</v>
          </cell>
          <cell r="W3">
            <v>187118</v>
          </cell>
          <cell r="X3">
            <v>140020</v>
          </cell>
          <cell r="Y3">
            <v>1870000</v>
          </cell>
          <cell r="Z3">
            <v>2762028</v>
          </cell>
          <cell r="AA3">
            <v>2652700</v>
          </cell>
          <cell r="AB3">
            <v>5414728</v>
          </cell>
          <cell r="AC3">
            <v>522867</v>
          </cell>
          <cell r="AD3">
            <v>5937595</v>
          </cell>
          <cell r="AE3">
            <v>85728</v>
          </cell>
          <cell r="AF3">
            <v>2234502</v>
          </cell>
          <cell r="AG3">
            <v>2320230</v>
          </cell>
        </row>
        <row r="4">
          <cell r="A4" t="str">
            <v>002</v>
          </cell>
          <cell r="B4" t="str">
            <v>BRIDGEWATER</v>
          </cell>
          <cell r="C4">
            <v>21543</v>
          </cell>
          <cell r="D4">
            <v>0</v>
          </cell>
          <cell r="E4">
            <v>21543</v>
          </cell>
          <cell r="F4">
            <v>0</v>
          </cell>
          <cell r="G4">
            <v>0</v>
          </cell>
          <cell r="H4">
            <v>12391</v>
          </cell>
          <cell r="I4">
            <v>0</v>
          </cell>
          <cell r="J4">
            <v>0</v>
          </cell>
          <cell r="K4">
            <v>12000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45934</v>
          </cell>
          <cell r="R4">
            <v>200</v>
          </cell>
          <cell r="S4">
            <v>42000</v>
          </cell>
          <cell r="T4">
            <v>0</v>
          </cell>
          <cell r="U4">
            <v>1200</v>
          </cell>
          <cell r="V4">
            <v>1500</v>
          </cell>
          <cell r="W4">
            <v>20000</v>
          </cell>
          <cell r="X4">
            <v>0</v>
          </cell>
          <cell r="Y4">
            <v>0</v>
          </cell>
          <cell r="Z4">
            <v>64900</v>
          </cell>
          <cell r="AA4">
            <v>0</v>
          </cell>
          <cell r="AB4">
            <v>64900</v>
          </cell>
          <cell r="AC4">
            <v>0</v>
          </cell>
          <cell r="AD4">
            <v>64900</v>
          </cell>
          <cell r="AE4">
            <v>-18966</v>
          </cell>
          <cell r="AF4">
            <v>176656</v>
          </cell>
          <cell r="AG4">
            <v>157690</v>
          </cell>
        </row>
        <row r="5">
          <cell r="A5" t="str">
            <v>003</v>
          </cell>
          <cell r="B5" t="str">
            <v>FONTANELLE</v>
          </cell>
          <cell r="C5">
            <v>136635</v>
          </cell>
          <cell r="D5">
            <v>0</v>
          </cell>
          <cell r="E5">
            <v>136635</v>
          </cell>
          <cell r="F5">
            <v>0</v>
          </cell>
          <cell r="G5">
            <v>0</v>
          </cell>
          <cell r="H5">
            <v>73377</v>
          </cell>
          <cell r="I5">
            <v>855</v>
          </cell>
          <cell r="J5">
            <v>2025</v>
          </cell>
          <cell r="K5">
            <v>128500</v>
          </cell>
          <cell r="L5">
            <v>1159110</v>
          </cell>
          <cell r="M5">
            <v>0</v>
          </cell>
          <cell r="N5">
            <v>5500</v>
          </cell>
          <cell r="O5">
            <v>0</v>
          </cell>
          <cell r="P5">
            <v>0</v>
          </cell>
          <cell r="Q5">
            <v>1506002</v>
          </cell>
          <cell r="R5">
            <v>66680</v>
          </cell>
          <cell r="S5">
            <v>141920</v>
          </cell>
          <cell r="T5">
            <v>0</v>
          </cell>
          <cell r="U5">
            <v>89007</v>
          </cell>
          <cell r="V5">
            <v>0</v>
          </cell>
          <cell r="W5">
            <v>40715</v>
          </cell>
          <cell r="X5">
            <v>0</v>
          </cell>
          <cell r="Y5">
            <v>0</v>
          </cell>
          <cell r="Z5">
            <v>338322</v>
          </cell>
          <cell r="AA5">
            <v>1145290</v>
          </cell>
          <cell r="AB5">
            <v>1483612</v>
          </cell>
          <cell r="AC5">
            <v>0</v>
          </cell>
          <cell r="AD5">
            <v>1483612</v>
          </cell>
          <cell r="AE5">
            <v>22390</v>
          </cell>
          <cell r="AF5">
            <v>2308144</v>
          </cell>
          <cell r="AG5">
            <v>2330534</v>
          </cell>
        </row>
        <row r="6">
          <cell r="A6" t="str">
            <v>004</v>
          </cell>
          <cell r="B6" t="str">
            <v>GREENFIELD</v>
          </cell>
          <cell r="C6">
            <v>588557</v>
          </cell>
          <cell r="D6">
            <v>0</v>
          </cell>
          <cell r="E6">
            <v>588557</v>
          </cell>
          <cell r="F6">
            <v>0</v>
          </cell>
          <cell r="G6">
            <v>330000</v>
          </cell>
          <cell r="H6">
            <v>219777</v>
          </cell>
          <cell r="I6">
            <v>7500</v>
          </cell>
          <cell r="J6">
            <v>12400</v>
          </cell>
          <cell r="K6">
            <v>961598.1</v>
          </cell>
          <cell r="L6">
            <v>6165100</v>
          </cell>
          <cell r="M6">
            <v>0</v>
          </cell>
          <cell r="N6">
            <v>53000</v>
          </cell>
          <cell r="O6">
            <v>0</v>
          </cell>
          <cell r="P6">
            <v>200000</v>
          </cell>
          <cell r="Q6">
            <v>8537932.0999999996</v>
          </cell>
          <cell r="R6">
            <v>349777</v>
          </cell>
          <cell r="S6">
            <v>445747</v>
          </cell>
          <cell r="T6">
            <v>0</v>
          </cell>
          <cell r="U6">
            <v>366013</v>
          </cell>
          <cell r="V6">
            <v>60418</v>
          </cell>
          <cell r="W6">
            <v>595113</v>
          </cell>
          <cell r="X6">
            <v>43438</v>
          </cell>
          <cell r="Y6">
            <v>350000</v>
          </cell>
          <cell r="Z6">
            <v>2210506</v>
          </cell>
          <cell r="AA6">
            <v>6929944</v>
          </cell>
          <cell r="AB6">
            <v>9140450</v>
          </cell>
          <cell r="AC6">
            <v>200000</v>
          </cell>
          <cell r="AD6">
            <v>9340450</v>
          </cell>
          <cell r="AE6">
            <v>-802517.90000000014</v>
          </cell>
          <cell r="AF6">
            <v>4988976</v>
          </cell>
          <cell r="AG6">
            <v>4186458.0999999996</v>
          </cell>
        </row>
        <row r="7">
          <cell r="A7" t="str">
            <v>005</v>
          </cell>
          <cell r="B7" t="str">
            <v>ORIENT</v>
          </cell>
          <cell r="C7">
            <v>102853</v>
          </cell>
          <cell r="D7">
            <v>0</v>
          </cell>
          <cell r="E7">
            <v>102853</v>
          </cell>
          <cell r="F7">
            <v>0</v>
          </cell>
          <cell r="G7">
            <v>0</v>
          </cell>
          <cell r="H7">
            <v>438</v>
          </cell>
          <cell r="I7">
            <v>730</v>
          </cell>
          <cell r="J7">
            <v>265</v>
          </cell>
          <cell r="K7">
            <v>44000</v>
          </cell>
          <cell r="L7">
            <v>430129</v>
          </cell>
          <cell r="M7">
            <v>0</v>
          </cell>
          <cell r="N7">
            <v>4475</v>
          </cell>
          <cell r="O7">
            <v>0</v>
          </cell>
          <cell r="P7">
            <v>43000</v>
          </cell>
          <cell r="Q7">
            <v>625890</v>
          </cell>
          <cell r="R7">
            <v>9810</v>
          </cell>
          <cell r="S7">
            <v>28686</v>
          </cell>
          <cell r="T7">
            <v>0</v>
          </cell>
          <cell r="U7">
            <v>9642</v>
          </cell>
          <cell r="V7">
            <v>1000</v>
          </cell>
          <cell r="W7">
            <v>34605</v>
          </cell>
          <cell r="X7">
            <v>0</v>
          </cell>
          <cell r="Y7">
            <v>0</v>
          </cell>
          <cell r="Z7">
            <v>83743</v>
          </cell>
          <cell r="AA7">
            <v>477502</v>
          </cell>
          <cell r="AB7">
            <v>561245</v>
          </cell>
          <cell r="AC7">
            <v>43000</v>
          </cell>
          <cell r="AD7">
            <v>604245</v>
          </cell>
          <cell r="AE7">
            <v>21645</v>
          </cell>
          <cell r="AF7">
            <v>654216</v>
          </cell>
          <cell r="AG7">
            <v>675861</v>
          </cell>
        </row>
        <row r="8">
          <cell r="A8" t="str">
            <v>006</v>
          </cell>
          <cell r="B8" t="str">
            <v>CARBON</v>
          </cell>
          <cell r="C8">
            <v>4211</v>
          </cell>
          <cell r="D8">
            <v>0</v>
          </cell>
          <cell r="E8">
            <v>4211</v>
          </cell>
          <cell r="F8">
            <v>0</v>
          </cell>
          <cell r="G8">
            <v>0</v>
          </cell>
          <cell r="H8">
            <v>3406</v>
          </cell>
          <cell r="I8">
            <v>0</v>
          </cell>
          <cell r="J8">
            <v>0</v>
          </cell>
          <cell r="K8">
            <v>2350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9967</v>
          </cell>
          <cell r="R8">
            <v>300</v>
          </cell>
          <cell r="S8">
            <v>3900</v>
          </cell>
          <cell r="T8">
            <v>0</v>
          </cell>
          <cell r="U8">
            <v>160</v>
          </cell>
          <cell r="V8">
            <v>0</v>
          </cell>
          <cell r="W8">
            <v>4500</v>
          </cell>
          <cell r="X8">
            <v>0</v>
          </cell>
          <cell r="Y8">
            <v>0</v>
          </cell>
          <cell r="Z8">
            <v>8860</v>
          </cell>
          <cell r="AA8">
            <v>0</v>
          </cell>
          <cell r="AB8">
            <v>8860</v>
          </cell>
          <cell r="AC8">
            <v>0</v>
          </cell>
          <cell r="AD8">
            <v>8860</v>
          </cell>
          <cell r="AE8">
            <v>1107</v>
          </cell>
          <cell r="AF8">
            <v>22790</v>
          </cell>
          <cell r="AG8">
            <v>23897</v>
          </cell>
        </row>
        <row r="9">
          <cell r="A9" t="str">
            <v>007</v>
          </cell>
          <cell r="B9" t="str">
            <v>CORNING</v>
          </cell>
          <cell r="C9">
            <v>675386</v>
          </cell>
          <cell r="D9">
            <v>0</v>
          </cell>
          <cell r="E9">
            <v>675386</v>
          </cell>
          <cell r="F9">
            <v>0</v>
          </cell>
          <cell r="G9">
            <v>0</v>
          </cell>
          <cell r="H9">
            <v>198023</v>
          </cell>
          <cell r="I9">
            <v>6975</v>
          </cell>
          <cell r="J9">
            <v>46533</v>
          </cell>
          <cell r="K9">
            <v>259131</v>
          </cell>
          <cell r="L9">
            <v>799425</v>
          </cell>
          <cell r="M9">
            <v>0</v>
          </cell>
          <cell r="N9">
            <v>62135</v>
          </cell>
          <cell r="O9">
            <v>0</v>
          </cell>
          <cell r="P9">
            <v>623156</v>
          </cell>
          <cell r="Q9">
            <v>2670764</v>
          </cell>
          <cell r="R9">
            <v>374478</v>
          </cell>
          <cell r="S9">
            <v>277442</v>
          </cell>
          <cell r="T9">
            <v>0</v>
          </cell>
          <cell r="U9">
            <v>296072</v>
          </cell>
          <cell r="V9">
            <v>10430</v>
          </cell>
          <cell r="W9">
            <v>129980</v>
          </cell>
          <cell r="X9">
            <v>496183</v>
          </cell>
          <cell r="Y9">
            <v>5000</v>
          </cell>
          <cell r="Z9">
            <v>1589585</v>
          </cell>
          <cell r="AA9">
            <v>566545</v>
          </cell>
          <cell r="AB9">
            <v>2156130</v>
          </cell>
          <cell r="AC9">
            <v>623156</v>
          </cell>
          <cell r="AD9">
            <v>2779286</v>
          </cell>
          <cell r="AE9">
            <v>-108522</v>
          </cell>
          <cell r="AF9">
            <v>1883402</v>
          </cell>
          <cell r="AG9">
            <v>1774880</v>
          </cell>
        </row>
        <row r="10">
          <cell r="A10" t="str">
            <v>008</v>
          </cell>
          <cell r="B10" t="str">
            <v>NODAWAY</v>
          </cell>
          <cell r="C10">
            <v>21039</v>
          </cell>
          <cell r="D10">
            <v>0</v>
          </cell>
          <cell r="E10">
            <v>21039</v>
          </cell>
          <cell r="F10">
            <v>0</v>
          </cell>
          <cell r="G10">
            <v>0</v>
          </cell>
          <cell r="H10">
            <v>10213</v>
          </cell>
          <cell r="I10">
            <v>0</v>
          </cell>
          <cell r="J10">
            <v>0</v>
          </cell>
          <cell r="K10">
            <v>10300</v>
          </cell>
          <cell r="L10">
            <v>7500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49052</v>
          </cell>
          <cell r="R10">
            <v>4800</v>
          </cell>
          <cell r="S10">
            <v>23600</v>
          </cell>
          <cell r="T10">
            <v>0</v>
          </cell>
          <cell r="U10">
            <v>160</v>
          </cell>
          <cell r="V10">
            <v>0</v>
          </cell>
          <cell r="W10">
            <v>21539</v>
          </cell>
          <cell r="X10">
            <v>0</v>
          </cell>
          <cell r="Y10">
            <v>0</v>
          </cell>
          <cell r="Z10">
            <v>50099</v>
          </cell>
          <cell r="AA10">
            <v>0</v>
          </cell>
          <cell r="AB10">
            <v>50099</v>
          </cell>
          <cell r="AC10">
            <v>0</v>
          </cell>
          <cell r="AD10">
            <v>50099</v>
          </cell>
          <cell r="AE10">
            <v>-1047</v>
          </cell>
          <cell r="AF10">
            <v>56009</v>
          </cell>
          <cell r="AG10">
            <v>54962</v>
          </cell>
        </row>
        <row r="11">
          <cell r="A11" t="str">
            <v>009</v>
          </cell>
          <cell r="B11" t="str">
            <v>PRESCOTT</v>
          </cell>
          <cell r="C11">
            <v>38005</v>
          </cell>
          <cell r="D11">
            <v>0</v>
          </cell>
          <cell r="E11">
            <v>38005</v>
          </cell>
          <cell r="F11">
            <v>0</v>
          </cell>
          <cell r="G11">
            <v>0</v>
          </cell>
          <cell r="H11">
            <v>24606</v>
          </cell>
          <cell r="I11">
            <v>0</v>
          </cell>
          <cell r="J11">
            <v>0</v>
          </cell>
          <cell r="K11">
            <v>56200</v>
          </cell>
          <cell r="L11">
            <v>35300</v>
          </cell>
          <cell r="M11">
            <v>0</v>
          </cell>
          <cell r="N11">
            <v>0</v>
          </cell>
          <cell r="O11">
            <v>0</v>
          </cell>
          <cell r="P11">
            <v>10000</v>
          </cell>
          <cell r="Q11">
            <v>164111</v>
          </cell>
          <cell r="R11">
            <v>22908</v>
          </cell>
          <cell r="S11">
            <v>36400</v>
          </cell>
          <cell r="T11">
            <v>0</v>
          </cell>
          <cell r="U11">
            <v>17000</v>
          </cell>
          <cell r="V11">
            <v>200</v>
          </cell>
          <cell r="W11">
            <v>42500</v>
          </cell>
          <cell r="X11">
            <v>0</v>
          </cell>
          <cell r="Y11">
            <v>0</v>
          </cell>
          <cell r="Z11">
            <v>119008</v>
          </cell>
          <cell r="AA11">
            <v>22700</v>
          </cell>
          <cell r="AB11">
            <v>141708</v>
          </cell>
          <cell r="AC11">
            <v>10000</v>
          </cell>
          <cell r="AD11">
            <v>151708</v>
          </cell>
          <cell r="AE11">
            <v>12403</v>
          </cell>
          <cell r="AF11">
            <v>213673</v>
          </cell>
          <cell r="AG11">
            <v>226076</v>
          </cell>
        </row>
        <row r="12">
          <cell r="A12" t="str">
            <v>010</v>
          </cell>
          <cell r="B12" t="str">
            <v>HARPERS FERRY</v>
          </cell>
          <cell r="C12">
            <v>230781</v>
          </cell>
          <cell r="D12">
            <v>0</v>
          </cell>
          <cell r="E12">
            <v>230781</v>
          </cell>
          <cell r="F12">
            <v>0</v>
          </cell>
          <cell r="G12">
            <v>0</v>
          </cell>
          <cell r="H12">
            <v>34122</v>
          </cell>
          <cell r="I12">
            <v>5500</v>
          </cell>
          <cell r="J12">
            <v>1500</v>
          </cell>
          <cell r="K12">
            <v>53670</v>
          </cell>
          <cell r="L12">
            <v>173000</v>
          </cell>
          <cell r="M12">
            <v>0</v>
          </cell>
          <cell r="N12">
            <v>11900</v>
          </cell>
          <cell r="O12">
            <v>0</v>
          </cell>
          <cell r="P12">
            <v>42567</v>
          </cell>
          <cell r="Q12">
            <v>553040</v>
          </cell>
          <cell r="R12">
            <v>31004</v>
          </cell>
          <cell r="S12">
            <v>153974</v>
          </cell>
          <cell r="T12">
            <v>300</v>
          </cell>
          <cell r="U12">
            <v>41920</v>
          </cell>
          <cell r="V12">
            <v>22000</v>
          </cell>
          <cell r="W12">
            <v>81950</v>
          </cell>
          <cell r="X12">
            <v>67389</v>
          </cell>
          <cell r="Y12">
            <v>0</v>
          </cell>
          <cell r="Z12">
            <v>398537</v>
          </cell>
          <cell r="AA12">
            <v>67500</v>
          </cell>
          <cell r="AB12">
            <v>466037</v>
          </cell>
          <cell r="AC12">
            <v>42567</v>
          </cell>
          <cell r="AD12">
            <v>508604</v>
          </cell>
          <cell r="AE12">
            <v>44436</v>
          </cell>
          <cell r="AF12">
            <v>707701</v>
          </cell>
          <cell r="AG12">
            <v>752137</v>
          </cell>
        </row>
        <row r="13">
          <cell r="A13" t="str">
            <v>011</v>
          </cell>
          <cell r="B13" t="str">
            <v>LANSING</v>
          </cell>
          <cell r="C13">
            <v>629827</v>
          </cell>
          <cell r="D13">
            <v>0</v>
          </cell>
          <cell r="E13">
            <v>629827</v>
          </cell>
          <cell r="F13">
            <v>0</v>
          </cell>
          <cell r="G13">
            <v>25000</v>
          </cell>
          <cell r="H13">
            <v>151292</v>
          </cell>
          <cell r="I13">
            <v>5450</v>
          </cell>
          <cell r="J13">
            <v>104000</v>
          </cell>
          <cell r="K13">
            <v>1084569</v>
          </cell>
          <cell r="L13">
            <v>816760</v>
          </cell>
          <cell r="M13">
            <v>100</v>
          </cell>
          <cell r="N13">
            <v>19750</v>
          </cell>
          <cell r="O13">
            <v>250000</v>
          </cell>
          <cell r="P13">
            <v>108928</v>
          </cell>
          <cell r="Q13">
            <v>3195676</v>
          </cell>
          <cell r="R13">
            <v>292411</v>
          </cell>
          <cell r="S13">
            <v>395293</v>
          </cell>
          <cell r="T13">
            <v>0</v>
          </cell>
          <cell r="U13">
            <v>241815</v>
          </cell>
          <cell r="V13">
            <v>16000</v>
          </cell>
          <cell r="W13">
            <v>110865</v>
          </cell>
          <cell r="X13">
            <v>170995</v>
          </cell>
          <cell r="Y13">
            <v>1200000</v>
          </cell>
          <cell r="Z13">
            <v>2427379</v>
          </cell>
          <cell r="AA13">
            <v>609160</v>
          </cell>
          <cell r="AB13">
            <v>3036539</v>
          </cell>
          <cell r="AC13">
            <v>108928</v>
          </cell>
          <cell r="AD13">
            <v>3145467</v>
          </cell>
          <cell r="AE13">
            <v>50209</v>
          </cell>
          <cell r="AF13">
            <v>783692</v>
          </cell>
          <cell r="AG13">
            <v>833901</v>
          </cell>
        </row>
        <row r="14">
          <cell r="A14" t="str">
            <v>012</v>
          </cell>
          <cell r="B14" t="str">
            <v>NEW ALBIN</v>
          </cell>
          <cell r="C14">
            <v>181854</v>
          </cell>
          <cell r="D14">
            <v>0</v>
          </cell>
          <cell r="E14">
            <v>181854</v>
          </cell>
          <cell r="F14">
            <v>0</v>
          </cell>
          <cell r="G14">
            <v>0</v>
          </cell>
          <cell r="H14">
            <v>61865</v>
          </cell>
          <cell r="I14">
            <v>2350</v>
          </cell>
          <cell r="J14">
            <v>1000</v>
          </cell>
          <cell r="K14">
            <v>78579</v>
          </cell>
          <cell r="L14">
            <v>232311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557959</v>
          </cell>
          <cell r="R14">
            <v>84884</v>
          </cell>
          <cell r="S14">
            <v>208815</v>
          </cell>
          <cell r="T14">
            <v>0</v>
          </cell>
          <cell r="U14">
            <v>26757</v>
          </cell>
          <cell r="V14">
            <v>1706</v>
          </cell>
          <cell r="W14">
            <v>45060</v>
          </cell>
          <cell r="X14">
            <v>0</v>
          </cell>
          <cell r="Y14">
            <v>0</v>
          </cell>
          <cell r="Z14">
            <v>367222</v>
          </cell>
          <cell r="AA14">
            <v>175517</v>
          </cell>
          <cell r="AB14">
            <v>542739</v>
          </cell>
          <cell r="AC14">
            <v>0</v>
          </cell>
          <cell r="AD14">
            <v>542739</v>
          </cell>
          <cell r="AE14">
            <v>15220</v>
          </cell>
          <cell r="AF14">
            <v>717141</v>
          </cell>
          <cell r="AG14">
            <v>732361</v>
          </cell>
        </row>
        <row r="15">
          <cell r="A15" t="str">
            <v>013</v>
          </cell>
          <cell r="B15" t="str">
            <v>POSTVILLE</v>
          </cell>
          <cell r="C15">
            <v>729720</v>
          </cell>
          <cell r="D15">
            <v>0</v>
          </cell>
          <cell r="E15">
            <v>729720</v>
          </cell>
          <cell r="F15">
            <v>0</v>
          </cell>
          <cell r="G15">
            <v>83000</v>
          </cell>
          <cell r="H15">
            <v>241197</v>
          </cell>
          <cell r="I15">
            <v>9000</v>
          </cell>
          <cell r="J15">
            <v>8710</v>
          </cell>
          <cell r="K15">
            <v>1086764.5</v>
          </cell>
          <cell r="L15">
            <v>1546100</v>
          </cell>
          <cell r="M15">
            <v>0</v>
          </cell>
          <cell r="N15">
            <v>471600</v>
          </cell>
          <cell r="O15">
            <v>6528000</v>
          </cell>
          <cell r="P15">
            <v>331700</v>
          </cell>
          <cell r="Q15">
            <v>11035791.5</v>
          </cell>
          <cell r="R15">
            <v>628250</v>
          </cell>
          <cell r="S15">
            <v>538700</v>
          </cell>
          <cell r="T15">
            <v>0</v>
          </cell>
          <cell r="U15">
            <v>171400</v>
          </cell>
          <cell r="V15">
            <v>274000</v>
          </cell>
          <cell r="W15">
            <v>246250</v>
          </cell>
          <cell r="X15">
            <v>155700</v>
          </cell>
          <cell r="Y15">
            <v>6580000</v>
          </cell>
          <cell r="Z15">
            <v>8594300</v>
          </cell>
          <cell r="AA15">
            <v>1568428</v>
          </cell>
          <cell r="AB15">
            <v>10162728</v>
          </cell>
          <cell r="AC15">
            <v>331700</v>
          </cell>
          <cell r="AD15">
            <v>10494428</v>
          </cell>
          <cell r="AE15">
            <v>541363.5</v>
          </cell>
          <cell r="AF15">
            <v>3675406</v>
          </cell>
          <cell r="AG15">
            <v>4216769.5</v>
          </cell>
        </row>
        <row r="16">
          <cell r="A16" t="str">
            <v>014</v>
          </cell>
          <cell r="B16" t="str">
            <v>WATERVILLE</v>
          </cell>
          <cell r="C16">
            <v>22483</v>
          </cell>
          <cell r="D16">
            <v>0</v>
          </cell>
          <cell r="E16">
            <v>22483</v>
          </cell>
          <cell r="F16">
            <v>0</v>
          </cell>
          <cell r="G16">
            <v>0</v>
          </cell>
          <cell r="H16">
            <v>11577</v>
          </cell>
          <cell r="I16">
            <v>1532</v>
          </cell>
          <cell r="J16">
            <v>1200</v>
          </cell>
          <cell r="K16">
            <v>12500</v>
          </cell>
          <cell r="L16">
            <v>45586</v>
          </cell>
          <cell r="M16">
            <v>0</v>
          </cell>
          <cell r="N16">
            <v>5000</v>
          </cell>
          <cell r="O16">
            <v>0</v>
          </cell>
          <cell r="P16">
            <v>0</v>
          </cell>
          <cell r="Q16">
            <v>99878</v>
          </cell>
          <cell r="R16">
            <v>3950</v>
          </cell>
          <cell r="S16">
            <v>27474</v>
          </cell>
          <cell r="T16">
            <v>0</v>
          </cell>
          <cell r="U16">
            <v>12280</v>
          </cell>
          <cell r="V16">
            <v>3000</v>
          </cell>
          <cell r="W16">
            <v>28251</v>
          </cell>
          <cell r="X16">
            <v>0</v>
          </cell>
          <cell r="Y16">
            <v>0</v>
          </cell>
          <cell r="Z16">
            <v>74955</v>
          </cell>
          <cell r="AA16">
            <v>20000</v>
          </cell>
          <cell r="AB16">
            <v>94955</v>
          </cell>
          <cell r="AC16">
            <v>0</v>
          </cell>
          <cell r="AD16">
            <v>94955</v>
          </cell>
          <cell r="AE16">
            <v>4923</v>
          </cell>
          <cell r="AF16">
            <v>134161</v>
          </cell>
          <cell r="AG16">
            <v>139084</v>
          </cell>
        </row>
        <row r="17">
          <cell r="A17" t="str">
            <v>015</v>
          </cell>
          <cell r="B17" t="str">
            <v>WAUKON</v>
          </cell>
          <cell r="C17">
            <v>1549333</v>
          </cell>
          <cell r="D17">
            <v>0</v>
          </cell>
          <cell r="E17">
            <v>1549333</v>
          </cell>
          <cell r="F17">
            <v>0</v>
          </cell>
          <cell r="G17">
            <v>418164</v>
          </cell>
          <cell r="H17">
            <v>572727</v>
          </cell>
          <cell r="I17">
            <v>11865</v>
          </cell>
          <cell r="J17">
            <v>177703</v>
          </cell>
          <cell r="K17">
            <v>798828</v>
          </cell>
          <cell r="L17">
            <v>1407726</v>
          </cell>
          <cell r="M17">
            <v>0</v>
          </cell>
          <cell r="N17">
            <v>300187</v>
          </cell>
          <cell r="O17">
            <v>0</v>
          </cell>
          <cell r="P17">
            <v>1052115</v>
          </cell>
          <cell r="Q17">
            <v>6288648</v>
          </cell>
          <cell r="R17">
            <v>766539</v>
          </cell>
          <cell r="S17">
            <v>1166282</v>
          </cell>
          <cell r="T17">
            <v>3000</v>
          </cell>
          <cell r="U17">
            <v>967058</v>
          </cell>
          <cell r="V17">
            <v>231788</v>
          </cell>
          <cell r="W17">
            <v>385855</v>
          </cell>
          <cell r="X17">
            <v>812160</v>
          </cell>
          <cell r="Y17">
            <v>1073801</v>
          </cell>
          <cell r="Z17">
            <v>5406483</v>
          </cell>
          <cell r="AA17">
            <v>1351461</v>
          </cell>
          <cell r="AB17">
            <v>6757944</v>
          </cell>
          <cell r="AC17">
            <v>1052115</v>
          </cell>
          <cell r="AD17">
            <v>7810059</v>
          </cell>
          <cell r="AE17">
            <v>-1521411</v>
          </cell>
          <cell r="AF17">
            <v>4220123</v>
          </cell>
          <cell r="AG17">
            <v>2698712</v>
          </cell>
        </row>
        <row r="18">
          <cell r="A18" t="str">
            <v>016</v>
          </cell>
          <cell r="B18" t="str">
            <v>CENTERVILLE</v>
          </cell>
          <cell r="C18">
            <v>2031844</v>
          </cell>
          <cell r="D18">
            <v>0</v>
          </cell>
          <cell r="E18">
            <v>2031844</v>
          </cell>
          <cell r="F18">
            <v>0</v>
          </cell>
          <cell r="G18">
            <v>0</v>
          </cell>
          <cell r="H18">
            <v>1003443</v>
          </cell>
          <cell r="I18">
            <v>28625</v>
          </cell>
          <cell r="J18">
            <v>89433</v>
          </cell>
          <cell r="K18">
            <v>1064175</v>
          </cell>
          <cell r="L18">
            <v>2984339</v>
          </cell>
          <cell r="M18">
            <v>34168</v>
          </cell>
          <cell r="N18">
            <v>94010</v>
          </cell>
          <cell r="O18">
            <v>0</v>
          </cell>
          <cell r="P18">
            <v>482707</v>
          </cell>
          <cell r="Q18">
            <v>7812744</v>
          </cell>
          <cell r="R18">
            <v>1884388</v>
          </cell>
          <cell r="S18">
            <v>939598</v>
          </cell>
          <cell r="T18">
            <v>0</v>
          </cell>
          <cell r="U18">
            <v>286595</v>
          </cell>
          <cell r="V18">
            <v>64000</v>
          </cell>
          <cell r="W18">
            <v>334128</v>
          </cell>
          <cell r="X18">
            <v>692519</v>
          </cell>
          <cell r="Y18">
            <v>3000</v>
          </cell>
          <cell r="Z18">
            <v>4204228</v>
          </cell>
          <cell r="AA18">
            <v>2944476</v>
          </cell>
          <cell r="AB18">
            <v>7148704</v>
          </cell>
          <cell r="AC18">
            <v>482707</v>
          </cell>
          <cell r="AD18">
            <v>7631411</v>
          </cell>
          <cell r="AE18">
            <v>181333</v>
          </cell>
          <cell r="AF18">
            <v>8092468</v>
          </cell>
          <cell r="AG18">
            <v>8273801</v>
          </cell>
        </row>
        <row r="19">
          <cell r="A19" t="str">
            <v>017</v>
          </cell>
          <cell r="B19" t="str">
            <v>CINCINNATI</v>
          </cell>
          <cell r="C19">
            <v>54593</v>
          </cell>
          <cell r="D19">
            <v>0</v>
          </cell>
          <cell r="E19">
            <v>54593</v>
          </cell>
          <cell r="F19">
            <v>0</v>
          </cell>
          <cell r="G19">
            <v>0</v>
          </cell>
          <cell r="H19">
            <v>35284</v>
          </cell>
          <cell r="I19">
            <v>0</v>
          </cell>
          <cell r="J19">
            <v>500</v>
          </cell>
          <cell r="K19">
            <v>436544</v>
          </cell>
          <cell r="L19">
            <v>190600</v>
          </cell>
          <cell r="M19">
            <v>0</v>
          </cell>
          <cell r="N19">
            <v>0</v>
          </cell>
          <cell r="O19">
            <v>0</v>
          </cell>
          <cell r="P19">
            <v>75000</v>
          </cell>
          <cell r="Q19">
            <v>792521</v>
          </cell>
          <cell r="R19">
            <v>39200</v>
          </cell>
          <cell r="S19">
            <v>42000</v>
          </cell>
          <cell r="T19">
            <v>0</v>
          </cell>
          <cell r="U19">
            <v>18200</v>
          </cell>
          <cell r="V19">
            <v>1500</v>
          </cell>
          <cell r="W19">
            <v>65785</v>
          </cell>
          <cell r="X19">
            <v>0</v>
          </cell>
          <cell r="Y19">
            <v>0</v>
          </cell>
          <cell r="Z19">
            <v>166685</v>
          </cell>
          <cell r="AA19">
            <v>592974</v>
          </cell>
          <cell r="AB19">
            <v>759659</v>
          </cell>
          <cell r="AC19">
            <v>75000</v>
          </cell>
          <cell r="AD19">
            <v>834659</v>
          </cell>
          <cell r="AE19">
            <v>-42138</v>
          </cell>
          <cell r="AF19">
            <v>508236</v>
          </cell>
          <cell r="AG19">
            <v>466098</v>
          </cell>
        </row>
        <row r="20">
          <cell r="A20" t="str">
            <v>018</v>
          </cell>
          <cell r="B20" t="str">
            <v>EXLINE</v>
          </cell>
          <cell r="C20">
            <v>18955</v>
          </cell>
          <cell r="D20">
            <v>0</v>
          </cell>
          <cell r="E20">
            <v>18955</v>
          </cell>
          <cell r="F20">
            <v>0</v>
          </cell>
          <cell r="G20">
            <v>0</v>
          </cell>
          <cell r="H20">
            <v>16068</v>
          </cell>
          <cell r="I20">
            <v>0</v>
          </cell>
          <cell r="J20">
            <v>400</v>
          </cell>
          <cell r="K20">
            <v>10750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46173</v>
          </cell>
          <cell r="R20">
            <v>1978</v>
          </cell>
          <cell r="S20">
            <v>21750</v>
          </cell>
          <cell r="T20">
            <v>0</v>
          </cell>
          <cell r="U20">
            <v>11300</v>
          </cell>
          <cell r="V20">
            <v>2200</v>
          </cell>
          <cell r="W20">
            <v>22100</v>
          </cell>
          <cell r="X20">
            <v>0</v>
          </cell>
          <cell r="Y20">
            <v>0</v>
          </cell>
          <cell r="Z20">
            <v>59328</v>
          </cell>
          <cell r="AA20">
            <v>0</v>
          </cell>
          <cell r="AB20">
            <v>59328</v>
          </cell>
          <cell r="AC20">
            <v>0</v>
          </cell>
          <cell r="AD20">
            <v>59328</v>
          </cell>
          <cell r="AE20">
            <v>-13155</v>
          </cell>
          <cell r="AF20">
            <v>130578</v>
          </cell>
          <cell r="AG20">
            <v>117423</v>
          </cell>
        </row>
        <row r="21">
          <cell r="A21" t="str">
            <v>019</v>
          </cell>
          <cell r="B21" t="str">
            <v>MORAVIA</v>
          </cell>
          <cell r="C21">
            <v>118646</v>
          </cell>
          <cell r="D21">
            <v>0</v>
          </cell>
          <cell r="E21">
            <v>118646</v>
          </cell>
          <cell r="F21">
            <v>0</v>
          </cell>
          <cell r="G21">
            <v>0</v>
          </cell>
          <cell r="H21">
            <v>66247</v>
          </cell>
          <cell r="I21">
            <v>750</v>
          </cell>
          <cell r="J21">
            <v>2400</v>
          </cell>
          <cell r="K21">
            <v>117860.6</v>
          </cell>
          <cell r="L21">
            <v>266900</v>
          </cell>
          <cell r="M21">
            <v>0</v>
          </cell>
          <cell r="N21">
            <v>9050</v>
          </cell>
          <cell r="O21">
            <v>115000</v>
          </cell>
          <cell r="P21">
            <v>21525</v>
          </cell>
          <cell r="Q21">
            <v>718378.6</v>
          </cell>
          <cell r="R21">
            <v>56732</v>
          </cell>
          <cell r="S21">
            <v>98992</v>
          </cell>
          <cell r="T21">
            <v>0</v>
          </cell>
          <cell r="U21">
            <v>34437</v>
          </cell>
          <cell r="V21">
            <v>0</v>
          </cell>
          <cell r="W21">
            <v>113571</v>
          </cell>
          <cell r="X21">
            <v>0</v>
          </cell>
          <cell r="Y21">
            <v>0</v>
          </cell>
          <cell r="Z21">
            <v>303732</v>
          </cell>
          <cell r="AA21">
            <v>285397</v>
          </cell>
          <cell r="AB21">
            <v>589129</v>
          </cell>
          <cell r="AC21">
            <v>21525</v>
          </cell>
          <cell r="AD21">
            <v>610654</v>
          </cell>
          <cell r="AE21">
            <v>107724.6</v>
          </cell>
          <cell r="AF21">
            <v>120765</v>
          </cell>
          <cell r="AG21">
            <v>228489.60000000001</v>
          </cell>
        </row>
        <row r="22">
          <cell r="A22" t="str">
            <v>020</v>
          </cell>
          <cell r="B22" t="str">
            <v>MOULTON</v>
          </cell>
          <cell r="C22">
            <v>92386</v>
          </cell>
          <cell r="D22">
            <v>0</v>
          </cell>
          <cell r="E22">
            <v>92386</v>
          </cell>
          <cell r="F22">
            <v>0</v>
          </cell>
          <cell r="G22">
            <v>0</v>
          </cell>
          <cell r="H22">
            <v>58807</v>
          </cell>
          <cell r="I22">
            <v>2090</v>
          </cell>
          <cell r="J22">
            <v>1800</v>
          </cell>
          <cell r="K22">
            <v>137945</v>
          </cell>
          <cell r="L22">
            <v>644945</v>
          </cell>
          <cell r="M22">
            <v>0</v>
          </cell>
          <cell r="N22">
            <v>20000</v>
          </cell>
          <cell r="O22">
            <v>0</v>
          </cell>
          <cell r="P22">
            <v>46539</v>
          </cell>
          <cell r="Q22">
            <v>1004512</v>
          </cell>
          <cell r="R22">
            <v>50900</v>
          </cell>
          <cell r="S22">
            <v>125568</v>
          </cell>
          <cell r="T22">
            <v>0</v>
          </cell>
          <cell r="U22">
            <v>47079</v>
          </cell>
          <cell r="V22">
            <v>2500</v>
          </cell>
          <cell r="W22">
            <v>48218</v>
          </cell>
          <cell r="X22">
            <v>8643</v>
          </cell>
          <cell r="Y22">
            <v>0</v>
          </cell>
          <cell r="Z22">
            <v>282908</v>
          </cell>
          <cell r="AA22">
            <v>639387</v>
          </cell>
          <cell r="AB22">
            <v>922295</v>
          </cell>
          <cell r="AC22">
            <v>46539</v>
          </cell>
          <cell r="AD22">
            <v>968834</v>
          </cell>
          <cell r="AE22">
            <v>35678</v>
          </cell>
          <cell r="AF22">
            <v>524453</v>
          </cell>
          <cell r="AG22">
            <v>560131</v>
          </cell>
        </row>
        <row r="23">
          <cell r="A23" t="str">
            <v>021</v>
          </cell>
          <cell r="B23" t="str">
            <v>MYSTIC</v>
          </cell>
          <cell r="C23">
            <v>73088</v>
          </cell>
          <cell r="D23">
            <v>0</v>
          </cell>
          <cell r="E23">
            <v>73088</v>
          </cell>
          <cell r="F23">
            <v>0</v>
          </cell>
          <cell r="G23">
            <v>0</v>
          </cell>
          <cell r="H23">
            <v>41599</v>
          </cell>
          <cell r="I23">
            <v>0</v>
          </cell>
          <cell r="J23">
            <v>0</v>
          </cell>
          <cell r="K23">
            <v>113915</v>
          </cell>
          <cell r="L23">
            <v>165452</v>
          </cell>
          <cell r="M23">
            <v>0</v>
          </cell>
          <cell r="N23">
            <v>28000</v>
          </cell>
          <cell r="O23">
            <v>0</v>
          </cell>
          <cell r="P23">
            <v>50000</v>
          </cell>
          <cell r="Q23">
            <v>472054</v>
          </cell>
          <cell r="R23">
            <v>80190</v>
          </cell>
          <cell r="S23">
            <v>111000</v>
          </cell>
          <cell r="T23">
            <v>0</v>
          </cell>
          <cell r="U23">
            <v>30400</v>
          </cell>
          <cell r="V23">
            <v>1500</v>
          </cell>
          <cell r="W23">
            <v>65500</v>
          </cell>
          <cell r="X23">
            <v>4370</v>
          </cell>
          <cell r="Y23">
            <v>0</v>
          </cell>
          <cell r="Z23">
            <v>292960</v>
          </cell>
          <cell r="AA23">
            <v>165452</v>
          </cell>
          <cell r="AB23">
            <v>458412</v>
          </cell>
          <cell r="AC23">
            <v>50000</v>
          </cell>
          <cell r="AD23">
            <v>508412</v>
          </cell>
          <cell r="AE23">
            <v>-36358</v>
          </cell>
          <cell r="AF23">
            <v>215319</v>
          </cell>
          <cell r="AG23">
            <v>178961</v>
          </cell>
        </row>
        <row r="24">
          <cell r="A24" t="str">
            <v>022</v>
          </cell>
          <cell r="B24" t="str">
            <v>NUMA</v>
          </cell>
          <cell r="C24">
            <v>9851</v>
          </cell>
          <cell r="D24">
            <v>0</v>
          </cell>
          <cell r="E24">
            <v>9851</v>
          </cell>
          <cell r="F24">
            <v>0</v>
          </cell>
          <cell r="G24">
            <v>0</v>
          </cell>
          <cell r="H24">
            <v>9269</v>
          </cell>
          <cell r="I24">
            <v>0</v>
          </cell>
          <cell r="J24">
            <v>0</v>
          </cell>
          <cell r="K24">
            <v>7824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26944</v>
          </cell>
          <cell r="R24">
            <v>2200</v>
          </cell>
          <cell r="S24">
            <v>7728</v>
          </cell>
          <cell r="T24">
            <v>0</v>
          </cell>
          <cell r="U24">
            <v>1060</v>
          </cell>
          <cell r="V24">
            <v>1000</v>
          </cell>
          <cell r="W24">
            <v>9510</v>
          </cell>
          <cell r="X24">
            <v>5446</v>
          </cell>
          <cell r="Y24">
            <v>0</v>
          </cell>
          <cell r="Z24">
            <v>26944</v>
          </cell>
          <cell r="AA24">
            <v>0</v>
          </cell>
          <cell r="AB24">
            <v>26944</v>
          </cell>
          <cell r="AC24">
            <v>0</v>
          </cell>
          <cell r="AD24">
            <v>26944</v>
          </cell>
          <cell r="AE24">
            <v>0</v>
          </cell>
          <cell r="AF24">
            <v>72259</v>
          </cell>
          <cell r="AG24">
            <v>72259</v>
          </cell>
        </row>
        <row r="25">
          <cell r="A25" t="str">
            <v>023</v>
          </cell>
          <cell r="B25" t="str">
            <v>PLANO</v>
          </cell>
          <cell r="C25">
            <v>6692</v>
          </cell>
          <cell r="D25">
            <v>0</v>
          </cell>
          <cell r="E25">
            <v>6692</v>
          </cell>
          <cell r="F25">
            <v>0</v>
          </cell>
          <cell r="G25">
            <v>0</v>
          </cell>
          <cell r="H25">
            <v>4982</v>
          </cell>
          <cell r="I25">
            <v>0</v>
          </cell>
          <cell r="J25">
            <v>1466</v>
          </cell>
          <cell r="K25">
            <v>8738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21878</v>
          </cell>
          <cell r="R25">
            <v>902</v>
          </cell>
          <cell r="S25">
            <v>11300</v>
          </cell>
          <cell r="T25">
            <v>0</v>
          </cell>
          <cell r="U25">
            <v>62</v>
          </cell>
          <cell r="V25">
            <v>0</v>
          </cell>
          <cell r="W25">
            <v>3540</v>
          </cell>
          <cell r="X25">
            <v>0</v>
          </cell>
          <cell r="Y25">
            <v>0</v>
          </cell>
          <cell r="Z25">
            <v>15804</v>
          </cell>
          <cell r="AA25">
            <v>0</v>
          </cell>
          <cell r="AB25">
            <v>15804</v>
          </cell>
          <cell r="AC25">
            <v>0</v>
          </cell>
          <cell r="AD25">
            <v>15804</v>
          </cell>
          <cell r="AE25">
            <v>6074</v>
          </cell>
          <cell r="AF25">
            <v>137285</v>
          </cell>
          <cell r="AG25">
            <v>143359</v>
          </cell>
        </row>
        <row r="26">
          <cell r="A26" t="str">
            <v>024</v>
          </cell>
          <cell r="B26" t="str">
            <v>RATHBUN</v>
          </cell>
          <cell r="C26">
            <v>12748</v>
          </cell>
          <cell r="D26">
            <v>0</v>
          </cell>
          <cell r="E26">
            <v>12748</v>
          </cell>
          <cell r="F26">
            <v>0</v>
          </cell>
          <cell r="G26">
            <v>0</v>
          </cell>
          <cell r="H26">
            <v>6816</v>
          </cell>
          <cell r="I26">
            <v>400</v>
          </cell>
          <cell r="J26">
            <v>0</v>
          </cell>
          <cell r="K26">
            <v>7000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26964</v>
          </cell>
          <cell r="R26">
            <v>1600</v>
          </cell>
          <cell r="S26">
            <v>11500</v>
          </cell>
          <cell r="T26">
            <v>0</v>
          </cell>
          <cell r="U26">
            <v>2500</v>
          </cell>
          <cell r="V26">
            <v>1000</v>
          </cell>
          <cell r="W26">
            <v>15420</v>
          </cell>
          <cell r="X26">
            <v>0</v>
          </cell>
          <cell r="Y26">
            <v>0</v>
          </cell>
          <cell r="Z26">
            <v>32020</v>
          </cell>
          <cell r="AA26">
            <v>0</v>
          </cell>
          <cell r="AB26">
            <v>32020</v>
          </cell>
          <cell r="AC26">
            <v>0</v>
          </cell>
          <cell r="AD26">
            <v>32020</v>
          </cell>
          <cell r="AE26">
            <v>-5056</v>
          </cell>
          <cell r="AF26">
            <v>21073</v>
          </cell>
          <cell r="AG26">
            <v>16017</v>
          </cell>
        </row>
        <row r="27">
          <cell r="A27" t="str">
            <v>025</v>
          </cell>
          <cell r="B27" t="str">
            <v>UDELL</v>
          </cell>
          <cell r="C27">
            <v>2954</v>
          </cell>
          <cell r="D27">
            <v>0</v>
          </cell>
          <cell r="E27">
            <v>2954</v>
          </cell>
          <cell r="F27">
            <v>0</v>
          </cell>
          <cell r="G27">
            <v>0</v>
          </cell>
          <cell r="H27">
            <v>4234</v>
          </cell>
          <cell r="I27">
            <v>0</v>
          </cell>
          <cell r="J27">
            <v>100</v>
          </cell>
          <cell r="K27">
            <v>5000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12288</v>
          </cell>
          <cell r="R27">
            <v>1000</v>
          </cell>
          <cell r="S27">
            <v>17000</v>
          </cell>
          <cell r="T27">
            <v>0</v>
          </cell>
          <cell r="U27">
            <v>3060</v>
          </cell>
          <cell r="V27">
            <v>0</v>
          </cell>
          <cell r="W27">
            <v>16000</v>
          </cell>
          <cell r="X27">
            <v>0</v>
          </cell>
          <cell r="Y27">
            <v>0</v>
          </cell>
          <cell r="Z27">
            <v>37060</v>
          </cell>
          <cell r="AA27">
            <v>0</v>
          </cell>
          <cell r="AB27">
            <v>37060</v>
          </cell>
          <cell r="AC27">
            <v>0</v>
          </cell>
          <cell r="AD27">
            <v>37060</v>
          </cell>
          <cell r="AE27">
            <v>-24772</v>
          </cell>
          <cell r="AF27">
            <v>35460</v>
          </cell>
          <cell r="AG27">
            <v>10688</v>
          </cell>
        </row>
        <row r="28">
          <cell r="A28" t="str">
            <v>026</v>
          </cell>
          <cell r="B28" t="str">
            <v>UNIONVILLE</v>
          </cell>
          <cell r="C28">
            <v>8613</v>
          </cell>
          <cell r="D28">
            <v>0</v>
          </cell>
          <cell r="E28">
            <v>8613</v>
          </cell>
          <cell r="F28">
            <v>0</v>
          </cell>
          <cell r="G28">
            <v>0</v>
          </cell>
          <cell r="H28">
            <v>4237</v>
          </cell>
          <cell r="I28">
            <v>0</v>
          </cell>
          <cell r="J28">
            <v>0</v>
          </cell>
          <cell r="K28">
            <v>3600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16450</v>
          </cell>
          <cell r="R28">
            <v>1340</v>
          </cell>
          <cell r="S28">
            <v>12500</v>
          </cell>
          <cell r="T28">
            <v>0</v>
          </cell>
          <cell r="U28">
            <v>14875</v>
          </cell>
          <cell r="V28">
            <v>1500</v>
          </cell>
          <cell r="W28">
            <v>15080</v>
          </cell>
          <cell r="X28">
            <v>0</v>
          </cell>
          <cell r="Y28">
            <v>0</v>
          </cell>
          <cell r="Z28">
            <v>45295</v>
          </cell>
          <cell r="AA28">
            <v>0</v>
          </cell>
          <cell r="AB28">
            <v>45295</v>
          </cell>
          <cell r="AC28">
            <v>0</v>
          </cell>
          <cell r="AD28">
            <v>45295</v>
          </cell>
          <cell r="AE28">
            <v>-28845</v>
          </cell>
          <cell r="AF28">
            <v>-19324</v>
          </cell>
          <cell r="AG28">
            <v>-48169</v>
          </cell>
        </row>
        <row r="29">
          <cell r="A29" t="str">
            <v>027</v>
          </cell>
          <cell r="B29" t="str">
            <v>AUDUBON</v>
          </cell>
          <cell r="C29">
            <v>916862</v>
          </cell>
          <cell r="D29">
            <v>0</v>
          </cell>
          <cell r="E29">
            <v>916862</v>
          </cell>
          <cell r="F29">
            <v>0</v>
          </cell>
          <cell r="G29">
            <v>60573</v>
          </cell>
          <cell r="H29">
            <v>275225</v>
          </cell>
          <cell r="I29">
            <v>17400</v>
          </cell>
          <cell r="J29">
            <v>53865</v>
          </cell>
          <cell r="K29">
            <v>390804</v>
          </cell>
          <cell r="L29">
            <v>1471526</v>
          </cell>
          <cell r="M29">
            <v>2000</v>
          </cell>
          <cell r="N29">
            <v>45120</v>
          </cell>
          <cell r="O29">
            <v>7100000</v>
          </cell>
          <cell r="P29">
            <v>120000</v>
          </cell>
          <cell r="Q29">
            <v>10453375</v>
          </cell>
          <cell r="R29">
            <v>582548</v>
          </cell>
          <cell r="S29">
            <v>847477</v>
          </cell>
          <cell r="T29">
            <v>0</v>
          </cell>
          <cell r="U29">
            <v>450345</v>
          </cell>
          <cell r="V29">
            <v>64000</v>
          </cell>
          <cell r="W29">
            <v>178820</v>
          </cell>
          <cell r="X29">
            <v>188187</v>
          </cell>
          <cell r="Y29">
            <v>7100000</v>
          </cell>
          <cell r="Z29">
            <v>9411377</v>
          </cell>
          <cell r="AA29">
            <v>887225</v>
          </cell>
          <cell r="AB29">
            <v>10298602</v>
          </cell>
          <cell r="AC29">
            <v>120000</v>
          </cell>
          <cell r="AD29">
            <v>10418602</v>
          </cell>
          <cell r="AE29">
            <v>34773</v>
          </cell>
          <cell r="AF29">
            <v>534474</v>
          </cell>
          <cell r="AG29">
            <v>569247</v>
          </cell>
        </row>
        <row r="30">
          <cell r="A30" t="str">
            <v>028</v>
          </cell>
          <cell r="B30" t="str">
            <v>BRAYTON</v>
          </cell>
          <cell r="C30">
            <v>26186</v>
          </cell>
          <cell r="D30">
            <v>0</v>
          </cell>
          <cell r="E30">
            <v>26186</v>
          </cell>
          <cell r="F30">
            <v>0</v>
          </cell>
          <cell r="G30">
            <v>0</v>
          </cell>
          <cell r="H30">
            <v>10178</v>
          </cell>
          <cell r="I30">
            <v>400</v>
          </cell>
          <cell r="J30">
            <v>0</v>
          </cell>
          <cell r="K30">
            <v>36000</v>
          </cell>
          <cell r="L30">
            <v>69000</v>
          </cell>
          <cell r="M30">
            <v>0</v>
          </cell>
          <cell r="N30">
            <v>7000</v>
          </cell>
          <cell r="O30">
            <v>0</v>
          </cell>
          <cell r="P30">
            <v>12893</v>
          </cell>
          <cell r="Q30">
            <v>161657</v>
          </cell>
          <cell r="R30">
            <v>10000</v>
          </cell>
          <cell r="S30">
            <v>24000</v>
          </cell>
          <cell r="T30">
            <v>0</v>
          </cell>
          <cell r="U30">
            <v>5000</v>
          </cell>
          <cell r="V30">
            <v>10000</v>
          </cell>
          <cell r="W30">
            <v>38800</v>
          </cell>
          <cell r="X30">
            <v>12893</v>
          </cell>
          <cell r="Y30">
            <v>0</v>
          </cell>
          <cell r="Z30">
            <v>100693</v>
          </cell>
          <cell r="AA30">
            <v>71300</v>
          </cell>
          <cell r="AB30">
            <v>171993</v>
          </cell>
          <cell r="AC30">
            <v>12893</v>
          </cell>
          <cell r="AD30">
            <v>184886</v>
          </cell>
          <cell r="AE30">
            <v>-23229</v>
          </cell>
          <cell r="AF30">
            <v>107245</v>
          </cell>
          <cell r="AG30">
            <v>84016</v>
          </cell>
        </row>
        <row r="31">
          <cell r="A31" t="str">
            <v>029</v>
          </cell>
          <cell r="B31" t="str">
            <v>EXIRA</v>
          </cell>
          <cell r="C31">
            <v>207210</v>
          </cell>
          <cell r="D31">
            <v>0</v>
          </cell>
          <cell r="E31">
            <v>207210</v>
          </cell>
          <cell r="F31">
            <v>0</v>
          </cell>
          <cell r="G31">
            <v>0</v>
          </cell>
          <cell r="H31">
            <v>72660</v>
          </cell>
          <cell r="I31">
            <v>1500</v>
          </cell>
          <cell r="J31">
            <v>12500</v>
          </cell>
          <cell r="K31">
            <v>188000</v>
          </cell>
          <cell r="L31">
            <v>364000</v>
          </cell>
          <cell r="M31">
            <v>0</v>
          </cell>
          <cell r="N31">
            <v>0</v>
          </cell>
          <cell r="O31">
            <v>0</v>
          </cell>
          <cell r="P31">
            <v>10000</v>
          </cell>
          <cell r="Q31">
            <v>855870</v>
          </cell>
          <cell r="R31">
            <v>137500</v>
          </cell>
          <cell r="S31">
            <v>212000</v>
          </cell>
          <cell r="T31">
            <v>500</v>
          </cell>
          <cell r="U31">
            <v>123600</v>
          </cell>
          <cell r="V31">
            <v>12000</v>
          </cell>
          <cell r="W31">
            <v>64782</v>
          </cell>
          <cell r="X31">
            <v>0</v>
          </cell>
          <cell r="Y31">
            <v>0</v>
          </cell>
          <cell r="Z31">
            <v>550382</v>
          </cell>
          <cell r="AA31">
            <v>363513</v>
          </cell>
          <cell r="AB31">
            <v>913895</v>
          </cell>
          <cell r="AC31">
            <v>10000</v>
          </cell>
          <cell r="AD31">
            <v>923895</v>
          </cell>
          <cell r="AE31">
            <v>-68025</v>
          </cell>
          <cell r="AF31">
            <v>859808</v>
          </cell>
          <cell r="AG31">
            <v>791783</v>
          </cell>
        </row>
        <row r="32">
          <cell r="A32" t="str">
            <v>030</v>
          </cell>
          <cell r="B32" t="str">
            <v>GRAY</v>
          </cell>
          <cell r="C32">
            <v>7891</v>
          </cell>
          <cell r="D32">
            <v>0</v>
          </cell>
          <cell r="E32">
            <v>7891</v>
          </cell>
          <cell r="F32">
            <v>0</v>
          </cell>
          <cell r="G32">
            <v>0</v>
          </cell>
          <cell r="H32">
            <v>4628</v>
          </cell>
          <cell r="I32">
            <v>0</v>
          </cell>
          <cell r="J32">
            <v>20</v>
          </cell>
          <cell r="K32">
            <v>4000</v>
          </cell>
          <cell r="L32">
            <v>6000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22539</v>
          </cell>
          <cell r="R32">
            <v>965</v>
          </cell>
          <cell r="S32">
            <v>16435</v>
          </cell>
          <cell r="T32">
            <v>0</v>
          </cell>
          <cell r="U32">
            <v>1200</v>
          </cell>
          <cell r="V32">
            <v>2900</v>
          </cell>
          <cell r="W32">
            <v>7400</v>
          </cell>
          <cell r="X32">
            <v>0</v>
          </cell>
          <cell r="Y32">
            <v>0</v>
          </cell>
          <cell r="Z32">
            <v>28900</v>
          </cell>
          <cell r="AA32">
            <v>0</v>
          </cell>
          <cell r="AB32">
            <v>28900</v>
          </cell>
          <cell r="AC32">
            <v>0</v>
          </cell>
          <cell r="AD32">
            <v>28900</v>
          </cell>
          <cell r="AE32">
            <v>-6361</v>
          </cell>
          <cell r="AF32">
            <v>77918</v>
          </cell>
          <cell r="AG32">
            <v>71557</v>
          </cell>
        </row>
        <row r="33">
          <cell r="A33" t="str">
            <v>031</v>
          </cell>
          <cell r="B33" t="str">
            <v>KIMBALLTON</v>
          </cell>
          <cell r="C33">
            <v>59778</v>
          </cell>
          <cell r="D33">
            <v>0</v>
          </cell>
          <cell r="E33">
            <v>59778</v>
          </cell>
          <cell r="F33">
            <v>0</v>
          </cell>
          <cell r="G33">
            <v>0</v>
          </cell>
          <cell r="H33">
            <v>22638</v>
          </cell>
          <cell r="I33">
            <v>390</v>
          </cell>
          <cell r="J33">
            <v>0</v>
          </cell>
          <cell r="K33">
            <v>60000</v>
          </cell>
          <cell r="L33">
            <v>282717</v>
          </cell>
          <cell r="M33">
            <v>950</v>
          </cell>
          <cell r="N33">
            <v>10000</v>
          </cell>
          <cell r="O33">
            <v>0</v>
          </cell>
          <cell r="P33">
            <v>0</v>
          </cell>
          <cell r="Q33">
            <v>436473</v>
          </cell>
          <cell r="R33">
            <v>41159</v>
          </cell>
          <cell r="S33">
            <v>61598</v>
          </cell>
          <cell r="T33">
            <v>0</v>
          </cell>
          <cell r="U33">
            <v>12000</v>
          </cell>
          <cell r="V33">
            <v>740</v>
          </cell>
          <cell r="W33">
            <v>57874</v>
          </cell>
          <cell r="X33">
            <v>12000</v>
          </cell>
          <cell r="Y33">
            <v>0</v>
          </cell>
          <cell r="Z33">
            <v>185371</v>
          </cell>
          <cell r="AA33">
            <v>216600</v>
          </cell>
          <cell r="AB33">
            <v>401971</v>
          </cell>
          <cell r="AC33">
            <v>0</v>
          </cell>
          <cell r="AD33">
            <v>401971</v>
          </cell>
          <cell r="AE33">
            <v>34502</v>
          </cell>
          <cell r="AF33">
            <v>296914</v>
          </cell>
          <cell r="AG33">
            <v>331416</v>
          </cell>
        </row>
        <row r="34">
          <cell r="A34" t="str">
            <v>032</v>
          </cell>
          <cell r="B34" t="str">
            <v>ATKINS</v>
          </cell>
          <cell r="C34">
            <v>491044</v>
          </cell>
          <cell r="D34">
            <v>0</v>
          </cell>
          <cell r="E34">
            <v>491044</v>
          </cell>
          <cell r="F34">
            <v>0</v>
          </cell>
          <cell r="G34">
            <v>381893</v>
          </cell>
          <cell r="H34">
            <v>99935</v>
          </cell>
          <cell r="I34">
            <v>17500</v>
          </cell>
          <cell r="J34">
            <v>9000</v>
          </cell>
          <cell r="K34">
            <v>237928</v>
          </cell>
          <cell r="L34">
            <v>879756</v>
          </cell>
          <cell r="M34">
            <v>0</v>
          </cell>
          <cell r="N34">
            <v>0</v>
          </cell>
          <cell r="O34">
            <v>0</v>
          </cell>
          <cell r="P34">
            <v>684158</v>
          </cell>
          <cell r="Q34">
            <v>2801214</v>
          </cell>
          <cell r="R34">
            <v>97770</v>
          </cell>
          <cell r="S34">
            <v>400425</v>
          </cell>
          <cell r="T34">
            <v>0</v>
          </cell>
          <cell r="U34">
            <v>304798</v>
          </cell>
          <cell r="V34">
            <v>10000</v>
          </cell>
          <cell r="W34">
            <v>164804</v>
          </cell>
          <cell r="X34">
            <v>684157</v>
          </cell>
          <cell r="Y34">
            <v>0</v>
          </cell>
          <cell r="Z34">
            <v>1661954</v>
          </cell>
          <cell r="AA34">
            <v>376058</v>
          </cell>
          <cell r="AB34">
            <v>2038012</v>
          </cell>
          <cell r="AC34">
            <v>684158</v>
          </cell>
          <cell r="AD34">
            <v>2722170</v>
          </cell>
          <cell r="AE34">
            <v>79044</v>
          </cell>
          <cell r="AF34">
            <v>220388</v>
          </cell>
          <cell r="AG34">
            <v>299432</v>
          </cell>
        </row>
        <row r="35">
          <cell r="A35" t="str">
            <v>033</v>
          </cell>
          <cell r="B35" t="str">
            <v>BELLE PLAINE</v>
          </cell>
          <cell r="C35">
            <v>703675</v>
          </cell>
          <cell r="D35">
            <v>0</v>
          </cell>
          <cell r="E35">
            <v>703675</v>
          </cell>
          <cell r="F35">
            <v>0</v>
          </cell>
          <cell r="G35">
            <v>155385</v>
          </cell>
          <cell r="H35">
            <v>191965</v>
          </cell>
          <cell r="I35">
            <v>12223</v>
          </cell>
          <cell r="J35">
            <v>22400</v>
          </cell>
          <cell r="K35">
            <v>596994</v>
          </cell>
          <cell r="L35">
            <v>1155475</v>
          </cell>
          <cell r="M35">
            <v>5000</v>
          </cell>
          <cell r="N35">
            <v>89950</v>
          </cell>
          <cell r="O35">
            <v>2000000</v>
          </cell>
          <cell r="P35">
            <v>413863</v>
          </cell>
          <cell r="Q35">
            <v>5346930</v>
          </cell>
          <cell r="R35">
            <v>393454</v>
          </cell>
          <cell r="S35">
            <v>333478</v>
          </cell>
          <cell r="T35">
            <v>5250</v>
          </cell>
          <cell r="U35">
            <v>350741</v>
          </cell>
          <cell r="V35">
            <v>58850</v>
          </cell>
          <cell r="W35">
            <v>239808</v>
          </cell>
          <cell r="X35">
            <v>511730</v>
          </cell>
          <cell r="Y35">
            <v>0</v>
          </cell>
          <cell r="Z35">
            <v>1893311</v>
          </cell>
          <cell r="AA35">
            <v>3069179</v>
          </cell>
          <cell r="AB35">
            <v>4962490</v>
          </cell>
          <cell r="AC35">
            <v>413863</v>
          </cell>
          <cell r="AD35">
            <v>5376353</v>
          </cell>
          <cell r="AE35">
            <v>-29423</v>
          </cell>
          <cell r="AF35">
            <v>5084768</v>
          </cell>
          <cell r="AG35">
            <v>5055345</v>
          </cell>
        </row>
        <row r="36">
          <cell r="A36" t="str">
            <v>034</v>
          </cell>
          <cell r="B36" t="str">
            <v>BLAIRSTOWN</v>
          </cell>
          <cell r="C36">
            <v>190343</v>
          </cell>
          <cell r="D36">
            <v>0</v>
          </cell>
          <cell r="E36">
            <v>190343</v>
          </cell>
          <cell r="F36">
            <v>0</v>
          </cell>
          <cell r="G36">
            <v>80000</v>
          </cell>
          <cell r="H36">
            <v>49424</v>
          </cell>
          <cell r="I36">
            <v>1675</v>
          </cell>
          <cell r="J36">
            <v>4100</v>
          </cell>
          <cell r="K36">
            <v>117239</v>
          </cell>
          <cell r="L36">
            <v>406500</v>
          </cell>
          <cell r="M36">
            <v>0</v>
          </cell>
          <cell r="N36">
            <v>12250</v>
          </cell>
          <cell r="O36">
            <v>0</v>
          </cell>
          <cell r="P36">
            <v>64385</v>
          </cell>
          <cell r="Q36">
            <v>925916</v>
          </cell>
          <cell r="R36">
            <v>124480</v>
          </cell>
          <cell r="S36">
            <v>207194</v>
          </cell>
          <cell r="T36">
            <v>0</v>
          </cell>
          <cell r="U36">
            <v>94190</v>
          </cell>
          <cell r="V36">
            <v>120100</v>
          </cell>
          <cell r="W36">
            <v>49770</v>
          </cell>
          <cell r="X36">
            <v>0</v>
          </cell>
          <cell r="Y36">
            <v>0</v>
          </cell>
          <cell r="Z36">
            <v>595734</v>
          </cell>
          <cell r="AA36">
            <v>228920</v>
          </cell>
          <cell r="AB36">
            <v>824654</v>
          </cell>
          <cell r="AC36">
            <v>64385</v>
          </cell>
          <cell r="AD36">
            <v>889039</v>
          </cell>
          <cell r="AE36">
            <v>36877</v>
          </cell>
          <cell r="AF36">
            <v>260566</v>
          </cell>
          <cell r="AG36">
            <v>297443</v>
          </cell>
        </row>
        <row r="37">
          <cell r="A37" t="str">
            <v>035</v>
          </cell>
          <cell r="B37" t="str">
            <v>GARRISON</v>
          </cell>
          <cell r="C37">
            <v>33829</v>
          </cell>
          <cell r="D37">
            <v>0</v>
          </cell>
          <cell r="E37">
            <v>33829</v>
          </cell>
          <cell r="F37">
            <v>0</v>
          </cell>
          <cell r="G37">
            <v>0</v>
          </cell>
          <cell r="H37">
            <v>21544</v>
          </cell>
          <cell r="I37">
            <v>300</v>
          </cell>
          <cell r="J37">
            <v>100</v>
          </cell>
          <cell r="K37">
            <v>65209</v>
          </cell>
          <cell r="L37">
            <v>115000</v>
          </cell>
          <cell r="M37">
            <v>0</v>
          </cell>
          <cell r="N37">
            <v>2000</v>
          </cell>
          <cell r="O37">
            <v>0</v>
          </cell>
          <cell r="P37">
            <v>20000</v>
          </cell>
          <cell r="Q37">
            <v>257982</v>
          </cell>
          <cell r="R37">
            <v>9242</v>
          </cell>
          <cell r="S37">
            <v>55964</v>
          </cell>
          <cell r="T37">
            <v>0</v>
          </cell>
          <cell r="U37">
            <v>26160</v>
          </cell>
          <cell r="V37">
            <v>0</v>
          </cell>
          <cell r="W37">
            <v>11616</v>
          </cell>
          <cell r="X37">
            <v>0</v>
          </cell>
          <cell r="Y37">
            <v>0</v>
          </cell>
          <cell r="Z37">
            <v>102982</v>
          </cell>
          <cell r="AA37">
            <v>115000</v>
          </cell>
          <cell r="AB37">
            <v>217982</v>
          </cell>
          <cell r="AC37">
            <v>20000</v>
          </cell>
          <cell r="AD37">
            <v>237982</v>
          </cell>
          <cell r="AE37">
            <v>20000</v>
          </cell>
          <cell r="AF37">
            <v>268186</v>
          </cell>
          <cell r="AG37">
            <v>288186</v>
          </cell>
        </row>
        <row r="38">
          <cell r="A38" t="str">
            <v>036</v>
          </cell>
          <cell r="B38" t="str">
            <v>KEYSTONE</v>
          </cell>
          <cell r="C38">
            <v>132419</v>
          </cell>
          <cell r="D38">
            <v>0</v>
          </cell>
          <cell r="E38">
            <v>132419</v>
          </cell>
          <cell r="F38">
            <v>0</v>
          </cell>
          <cell r="G38">
            <v>62639</v>
          </cell>
          <cell r="H38">
            <v>42478</v>
          </cell>
          <cell r="I38">
            <v>5865</v>
          </cell>
          <cell r="J38">
            <v>2750</v>
          </cell>
          <cell r="K38">
            <v>99265</v>
          </cell>
          <cell r="L38">
            <v>378570</v>
          </cell>
          <cell r="M38">
            <v>0</v>
          </cell>
          <cell r="N38">
            <v>0</v>
          </cell>
          <cell r="O38">
            <v>2475000</v>
          </cell>
          <cell r="P38">
            <v>2626538</v>
          </cell>
          <cell r="Q38">
            <v>5825524</v>
          </cell>
          <cell r="R38">
            <v>67230</v>
          </cell>
          <cell r="S38">
            <v>150498</v>
          </cell>
          <cell r="T38">
            <v>0</v>
          </cell>
          <cell r="U38">
            <v>66166</v>
          </cell>
          <cell r="V38">
            <v>0</v>
          </cell>
          <cell r="W38">
            <v>28824</v>
          </cell>
          <cell r="X38">
            <v>112638</v>
          </cell>
          <cell r="Y38">
            <v>0</v>
          </cell>
          <cell r="Z38">
            <v>425356</v>
          </cell>
          <cell r="AA38">
            <v>2716140</v>
          </cell>
          <cell r="AB38">
            <v>3141496</v>
          </cell>
          <cell r="AC38">
            <v>2626538</v>
          </cell>
          <cell r="AD38">
            <v>5768034</v>
          </cell>
          <cell r="AE38">
            <v>57490</v>
          </cell>
          <cell r="AF38">
            <v>989781</v>
          </cell>
          <cell r="AG38">
            <v>1047271</v>
          </cell>
        </row>
        <row r="39">
          <cell r="A39" t="str">
            <v>037</v>
          </cell>
          <cell r="B39" t="str">
            <v>LUZERNE</v>
          </cell>
          <cell r="C39">
            <v>16694</v>
          </cell>
          <cell r="D39">
            <v>0</v>
          </cell>
          <cell r="E39">
            <v>16694</v>
          </cell>
          <cell r="F39">
            <v>0</v>
          </cell>
          <cell r="G39">
            <v>0</v>
          </cell>
          <cell r="H39">
            <v>6409</v>
          </cell>
          <cell r="I39">
            <v>0</v>
          </cell>
          <cell r="J39">
            <v>15</v>
          </cell>
          <cell r="K39">
            <v>9067.5</v>
          </cell>
          <cell r="L39">
            <v>4300</v>
          </cell>
          <cell r="M39">
            <v>0</v>
          </cell>
          <cell r="N39">
            <v>750</v>
          </cell>
          <cell r="O39">
            <v>0</v>
          </cell>
          <cell r="P39">
            <v>0</v>
          </cell>
          <cell r="Q39">
            <v>37235.5</v>
          </cell>
          <cell r="R39">
            <v>6700</v>
          </cell>
          <cell r="S39">
            <v>16450</v>
          </cell>
          <cell r="T39">
            <v>0</v>
          </cell>
          <cell r="U39">
            <v>3200</v>
          </cell>
          <cell r="V39">
            <v>0</v>
          </cell>
          <cell r="W39">
            <v>10800</v>
          </cell>
          <cell r="X39">
            <v>0</v>
          </cell>
          <cell r="Y39">
            <v>0</v>
          </cell>
          <cell r="Z39">
            <v>37150</v>
          </cell>
          <cell r="AA39">
            <v>0</v>
          </cell>
          <cell r="AB39">
            <v>37150</v>
          </cell>
          <cell r="AC39">
            <v>0</v>
          </cell>
          <cell r="AD39">
            <v>37150</v>
          </cell>
          <cell r="AE39">
            <v>85.5</v>
          </cell>
          <cell r="AF39">
            <v>53283</v>
          </cell>
          <cell r="AG39">
            <v>53368.5</v>
          </cell>
        </row>
        <row r="40">
          <cell r="A40" t="str">
            <v>038</v>
          </cell>
          <cell r="B40" t="str">
            <v>MOUNT AUBURN</v>
          </cell>
          <cell r="C40">
            <v>18062</v>
          </cell>
          <cell r="D40">
            <v>0</v>
          </cell>
          <cell r="E40">
            <v>18062</v>
          </cell>
          <cell r="F40">
            <v>0</v>
          </cell>
          <cell r="G40">
            <v>0</v>
          </cell>
          <cell r="H40">
            <v>9774</v>
          </cell>
          <cell r="I40">
            <v>0</v>
          </cell>
          <cell r="J40">
            <v>0</v>
          </cell>
          <cell r="K40">
            <v>37000</v>
          </cell>
          <cell r="L40">
            <v>53000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117836</v>
          </cell>
          <cell r="R40">
            <v>7800</v>
          </cell>
          <cell r="S40">
            <v>51200</v>
          </cell>
          <cell r="T40">
            <v>0</v>
          </cell>
          <cell r="U40">
            <v>1500</v>
          </cell>
          <cell r="V40">
            <v>0</v>
          </cell>
          <cell r="W40">
            <v>12500</v>
          </cell>
          <cell r="X40">
            <v>0</v>
          </cell>
          <cell r="Y40">
            <v>0</v>
          </cell>
          <cell r="Z40">
            <v>73000</v>
          </cell>
          <cell r="AA40">
            <v>44000</v>
          </cell>
          <cell r="AB40">
            <v>117000</v>
          </cell>
          <cell r="AC40">
            <v>0</v>
          </cell>
          <cell r="AD40">
            <v>117000</v>
          </cell>
          <cell r="AE40">
            <v>836</v>
          </cell>
          <cell r="AF40">
            <v>131915</v>
          </cell>
          <cell r="AG40">
            <v>132751</v>
          </cell>
        </row>
        <row r="41">
          <cell r="A41" t="str">
            <v>039</v>
          </cell>
          <cell r="B41" t="str">
            <v>NEWHALL</v>
          </cell>
          <cell r="C41">
            <v>261054</v>
          </cell>
          <cell r="D41">
            <v>0</v>
          </cell>
          <cell r="E41">
            <v>261054</v>
          </cell>
          <cell r="F41">
            <v>0</v>
          </cell>
          <cell r="G41">
            <v>0</v>
          </cell>
          <cell r="H41">
            <v>64385</v>
          </cell>
          <cell r="I41">
            <v>10200</v>
          </cell>
          <cell r="J41">
            <v>17250</v>
          </cell>
          <cell r="K41">
            <v>138742</v>
          </cell>
          <cell r="L41">
            <v>466731</v>
          </cell>
          <cell r="M41">
            <v>0</v>
          </cell>
          <cell r="N41">
            <v>20700</v>
          </cell>
          <cell r="O41">
            <v>0</v>
          </cell>
          <cell r="P41">
            <v>0</v>
          </cell>
          <cell r="Q41">
            <v>979062</v>
          </cell>
          <cell r="R41">
            <v>53275</v>
          </cell>
          <cell r="S41">
            <v>259341</v>
          </cell>
          <cell r="T41">
            <v>0</v>
          </cell>
          <cell r="U41">
            <v>405997</v>
          </cell>
          <cell r="V41">
            <v>0</v>
          </cell>
          <cell r="W41">
            <v>62750</v>
          </cell>
          <cell r="X41">
            <v>0</v>
          </cell>
          <cell r="Y41">
            <v>0</v>
          </cell>
          <cell r="Z41">
            <v>781363</v>
          </cell>
          <cell r="AA41">
            <v>382000</v>
          </cell>
          <cell r="AB41">
            <v>1163363</v>
          </cell>
          <cell r="AC41">
            <v>0</v>
          </cell>
          <cell r="AD41">
            <v>1163363</v>
          </cell>
          <cell r="AE41">
            <v>-184301</v>
          </cell>
          <cell r="AF41">
            <v>1515694</v>
          </cell>
          <cell r="AG41">
            <v>1331393</v>
          </cell>
        </row>
        <row r="42">
          <cell r="A42" t="str">
            <v>040</v>
          </cell>
          <cell r="B42" t="str">
            <v>NORWAY</v>
          </cell>
          <cell r="C42">
            <v>190191</v>
          </cell>
          <cell r="D42">
            <v>0</v>
          </cell>
          <cell r="E42">
            <v>190191</v>
          </cell>
          <cell r="F42">
            <v>0</v>
          </cell>
          <cell r="G42">
            <v>0</v>
          </cell>
          <cell r="H42">
            <v>53500</v>
          </cell>
          <cell r="I42">
            <v>1665</v>
          </cell>
          <cell r="J42">
            <v>800</v>
          </cell>
          <cell r="K42">
            <v>77827</v>
          </cell>
          <cell r="L42">
            <v>428075</v>
          </cell>
          <cell r="M42">
            <v>0</v>
          </cell>
          <cell r="N42">
            <v>2000</v>
          </cell>
          <cell r="O42">
            <v>0</v>
          </cell>
          <cell r="P42">
            <v>5580</v>
          </cell>
          <cell r="Q42">
            <v>759638</v>
          </cell>
          <cell r="R42">
            <v>28020</v>
          </cell>
          <cell r="S42">
            <v>216030</v>
          </cell>
          <cell r="T42">
            <v>3000</v>
          </cell>
          <cell r="U42">
            <v>26000</v>
          </cell>
          <cell r="V42">
            <v>200</v>
          </cell>
          <cell r="W42">
            <v>76457</v>
          </cell>
          <cell r="X42">
            <v>5580</v>
          </cell>
          <cell r="Y42">
            <v>0</v>
          </cell>
          <cell r="Z42">
            <v>355287</v>
          </cell>
          <cell r="AA42">
            <v>393240</v>
          </cell>
          <cell r="AB42">
            <v>748527</v>
          </cell>
          <cell r="AC42">
            <v>5580</v>
          </cell>
          <cell r="AD42">
            <v>754107</v>
          </cell>
          <cell r="AE42">
            <v>5531</v>
          </cell>
          <cell r="AF42">
            <v>652332</v>
          </cell>
          <cell r="AG42">
            <v>657863</v>
          </cell>
        </row>
        <row r="43">
          <cell r="A43" t="str">
            <v>041</v>
          </cell>
          <cell r="B43" t="str">
            <v>SHELLSBURG</v>
          </cell>
          <cell r="C43">
            <v>379456</v>
          </cell>
          <cell r="D43">
            <v>0</v>
          </cell>
          <cell r="E43">
            <v>379456</v>
          </cell>
          <cell r="F43">
            <v>0</v>
          </cell>
          <cell r="G43">
            <v>39000</v>
          </cell>
          <cell r="H43">
            <v>76825</v>
          </cell>
          <cell r="I43">
            <v>7830</v>
          </cell>
          <cell r="J43">
            <v>4530</v>
          </cell>
          <cell r="K43">
            <v>135009.25</v>
          </cell>
          <cell r="L43">
            <v>551353</v>
          </cell>
          <cell r="M43">
            <v>0</v>
          </cell>
          <cell r="N43">
            <v>1</v>
          </cell>
          <cell r="O43">
            <v>0</v>
          </cell>
          <cell r="P43">
            <v>82503</v>
          </cell>
          <cell r="Q43">
            <v>1276507.25</v>
          </cell>
          <cell r="R43">
            <v>160753</v>
          </cell>
          <cell r="S43">
            <v>170641</v>
          </cell>
          <cell r="T43">
            <v>0</v>
          </cell>
          <cell r="U43">
            <v>121303</v>
          </cell>
          <cell r="V43">
            <v>7000</v>
          </cell>
          <cell r="W43">
            <v>66494</v>
          </cell>
          <cell r="X43">
            <v>137810</v>
          </cell>
          <cell r="Y43">
            <v>0</v>
          </cell>
          <cell r="Z43">
            <v>664001</v>
          </cell>
          <cell r="AA43">
            <v>530283</v>
          </cell>
          <cell r="AB43">
            <v>1194284</v>
          </cell>
          <cell r="AC43">
            <v>82503</v>
          </cell>
          <cell r="AD43">
            <v>1276787</v>
          </cell>
          <cell r="AE43">
            <v>-279.75</v>
          </cell>
          <cell r="AF43">
            <v>2123824</v>
          </cell>
          <cell r="AG43">
            <v>2123544.25</v>
          </cell>
        </row>
        <row r="44">
          <cell r="A44" t="str">
            <v>042</v>
          </cell>
          <cell r="B44" t="str">
            <v>URBANA</v>
          </cell>
          <cell r="C44">
            <v>678875</v>
          </cell>
          <cell r="D44">
            <v>0</v>
          </cell>
          <cell r="E44">
            <v>678875</v>
          </cell>
          <cell r="F44">
            <v>0</v>
          </cell>
          <cell r="G44">
            <v>281121</v>
          </cell>
          <cell r="H44">
            <v>90512</v>
          </cell>
          <cell r="I44">
            <v>27300</v>
          </cell>
          <cell r="J44">
            <v>3025</v>
          </cell>
          <cell r="K44">
            <v>214255</v>
          </cell>
          <cell r="L44">
            <v>914630</v>
          </cell>
          <cell r="M44">
            <v>0</v>
          </cell>
          <cell r="N44">
            <v>32950</v>
          </cell>
          <cell r="O44">
            <v>0</v>
          </cell>
          <cell r="P44">
            <v>619516</v>
          </cell>
          <cell r="Q44">
            <v>2862184</v>
          </cell>
          <cell r="R44">
            <v>255003</v>
          </cell>
          <cell r="S44">
            <v>392866</v>
          </cell>
          <cell r="T44">
            <v>2000</v>
          </cell>
          <cell r="U44">
            <v>65097</v>
          </cell>
          <cell r="V44">
            <v>98250</v>
          </cell>
          <cell r="W44">
            <v>148762</v>
          </cell>
          <cell r="X44">
            <v>277008</v>
          </cell>
          <cell r="Y44">
            <v>0</v>
          </cell>
          <cell r="Z44">
            <v>1238986</v>
          </cell>
          <cell r="AA44">
            <v>851804</v>
          </cell>
          <cell r="AB44">
            <v>2090790</v>
          </cell>
          <cell r="AC44">
            <v>619516</v>
          </cell>
          <cell r="AD44">
            <v>2710306</v>
          </cell>
          <cell r="AE44">
            <v>151878</v>
          </cell>
          <cell r="AF44">
            <v>2259963</v>
          </cell>
          <cell r="AG44">
            <v>2411841</v>
          </cell>
        </row>
        <row r="45">
          <cell r="A45" t="str">
            <v>043</v>
          </cell>
          <cell r="B45" t="str">
            <v>VAN HORNE</v>
          </cell>
          <cell r="C45">
            <v>306463</v>
          </cell>
          <cell r="D45">
            <v>0</v>
          </cell>
          <cell r="E45">
            <v>306463</v>
          </cell>
          <cell r="F45">
            <v>0</v>
          </cell>
          <cell r="G45">
            <v>72609</v>
          </cell>
          <cell r="H45">
            <v>54871</v>
          </cell>
          <cell r="I45">
            <v>3345</v>
          </cell>
          <cell r="J45">
            <v>3500</v>
          </cell>
          <cell r="K45">
            <v>124643</v>
          </cell>
          <cell r="L45">
            <v>388272</v>
          </cell>
          <cell r="M45">
            <v>0</v>
          </cell>
          <cell r="N45">
            <v>1300</v>
          </cell>
          <cell r="O45">
            <v>0</v>
          </cell>
          <cell r="P45">
            <v>0</v>
          </cell>
          <cell r="Q45">
            <v>955003</v>
          </cell>
          <cell r="R45">
            <v>85745</v>
          </cell>
          <cell r="S45">
            <v>166246</v>
          </cell>
          <cell r="T45">
            <v>1000</v>
          </cell>
          <cell r="U45">
            <v>85915</v>
          </cell>
          <cell r="V45">
            <v>500</v>
          </cell>
          <cell r="W45">
            <v>86658</v>
          </cell>
          <cell r="X45">
            <v>63945</v>
          </cell>
          <cell r="Y45">
            <v>72609</v>
          </cell>
          <cell r="Z45">
            <v>562618</v>
          </cell>
          <cell r="AA45">
            <v>392385</v>
          </cell>
          <cell r="AB45">
            <v>955003</v>
          </cell>
          <cell r="AC45">
            <v>0</v>
          </cell>
          <cell r="AD45">
            <v>955003</v>
          </cell>
          <cell r="AE45">
            <v>0</v>
          </cell>
          <cell r="AF45">
            <v>642448</v>
          </cell>
          <cell r="AG45">
            <v>642448</v>
          </cell>
        </row>
        <row r="46">
          <cell r="A46" t="str">
            <v>044</v>
          </cell>
          <cell r="B46" t="str">
            <v>VINTON</v>
          </cell>
          <cell r="C46">
            <v>2408881</v>
          </cell>
          <cell r="D46">
            <v>0</v>
          </cell>
          <cell r="E46">
            <v>2408881</v>
          </cell>
          <cell r="F46">
            <v>0</v>
          </cell>
          <cell r="G46">
            <v>159081</v>
          </cell>
          <cell r="H46">
            <v>335459</v>
          </cell>
          <cell r="I46">
            <v>16305</v>
          </cell>
          <cell r="J46">
            <v>69680</v>
          </cell>
          <cell r="K46">
            <v>1974275</v>
          </cell>
          <cell r="L46">
            <v>7084470</v>
          </cell>
          <cell r="M46">
            <v>0</v>
          </cell>
          <cell r="N46">
            <v>22400</v>
          </cell>
          <cell r="O46">
            <v>500000</v>
          </cell>
          <cell r="P46">
            <v>1419667</v>
          </cell>
          <cell r="Q46">
            <v>13990218</v>
          </cell>
          <cell r="R46">
            <v>1128656</v>
          </cell>
          <cell r="S46">
            <v>982000</v>
          </cell>
          <cell r="T46">
            <v>36812</v>
          </cell>
          <cell r="U46">
            <v>1079242</v>
          </cell>
          <cell r="V46">
            <v>70284</v>
          </cell>
          <cell r="W46">
            <v>429162</v>
          </cell>
          <cell r="X46">
            <v>827937</v>
          </cell>
          <cell r="Y46">
            <v>1313627</v>
          </cell>
          <cell r="Z46">
            <v>5867720</v>
          </cell>
          <cell r="AA46">
            <v>7195944</v>
          </cell>
          <cell r="AB46">
            <v>13063664</v>
          </cell>
          <cell r="AC46">
            <v>1419667</v>
          </cell>
          <cell r="AD46">
            <v>14483331</v>
          </cell>
          <cell r="AE46">
            <v>-493113</v>
          </cell>
          <cell r="AF46">
            <v>9753210</v>
          </cell>
          <cell r="AG46">
            <v>9260097</v>
          </cell>
        </row>
        <row r="47">
          <cell r="A47" t="str">
            <v>045</v>
          </cell>
          <cell r="B47" t="str">
            <v>WALFORD</v>
          </cell>
          <cell r="C47">
            <v>548188</v>
          </cell>
          <cell r="D47">
            <v>0</v>
          </cell>
          <cell r="E47">
            <v>548188</v>
          </cell>
          <cell r="F47">
            <v>0</v>
          </cell>
          <cell r="G47">
            <v>2079</v>
          </cell>
          <cell r="H47">
            <v>47503</v>
          </cell>
          <cell r="I47">
            <v>3130</v>
          </cell>
          <cell r="J47">
            <v>4851</v>
          </cell>
          <cell r="K47">
            <v>180859</v>
          </cell>
          <cell r="L47">
            <v>246362</v>
          </cell>
          <cell r="M47">
            <v>0</v>
          </cell>
          <cell r="N47">
            <v>3300</v>
          </cell>
          <cell r="O47">
            <v>0</v>
          </cell>
          <cell r="P47">
            <v>39033</v>
          </cell>
          <cell r="Q47">
            <v>1075305</v>
          </cell>
          <cell r="R47">
            <v>96828</v>
          </cell>
          <cell r="S47">
            <v>512401</v>
          </cell>
          <cell r="T47">
            <v>0</v>
          </cell>
          <cell r="U47">
            <v>85910</v>
          </cell>
          <cell r="V47">
            <v>21109</v>
          </cell>
          <cell r="W47">
            <v>153790</v>
          </cell>
          <cell r="X47">
            <v>39033</v>
          </cell>
          <cell r="Y47">
            <v>0</v>
          </cell>
          <cell r="Z47">
            <v>909071</v>
          </cell>
          <cell r="AA47">
            <v>126882</v>
          </cell>
          <cell r="AB47">
            <v>1035953</v>
          </cell>
          <cell r="AC47">
            <v>39033</v>
          </cell>
          <cell r="AD47">
            <v>1074986</v>
          </cell>
          <cell r="AE47">
            <v>319</v>
          </cell>
          <cell r="AF47">
            <v>963851</v>
          </cell>
          <cell r="AG47">
            <v>964170</v>
          </cell>
        </row>
        <row r="48">
          <cell r="A48" t="str">
            <v>046</v>
          </cell>
          <cell r="B48" t="str">
            <v>CEDAR FALLS</v>
          </cell>
          <cell r="C48">
            <v>19698770</v>
          </cell>
          <cell r="D48">
            <v>0</v>
          </cell>
          <cell r="E48">
            <v>19698770</v>
          </cell>
          <cell r="F48">
            <v>0</v>
          </cell>
          <cell r="G48">
            <v>4445370</v>
          </cell>
          <cell r="H48">
            <v>5961757</v>
          </cell>
          <cell r="I48">
            <v>914000</v>
          </cell>
          <cell r="J48">
            <v>689485</v>
          </cell>
          <cell r="K48">
            <v>22229876.78046</v>
          </cell>
          <cell r="L48">
            <v>12661550</v>
          </cell>
          <cell r="M48">
            <v>0</v>
          </cell>
          <cell r="N48">
            <v>1952321</v>
          </cell>
          <cell r="O48">
            <v>10521460</v>
          </cell>
          <cell r="P48">
            <v>12662080</v>
          </cell>
          <cell r="Q48">
            <v>91736669.78046</v>
          </cell>
          <cell r="R48">
            <v>10625110</v>
          </cell>
          <cell r="S48">
            <v>16327410</v>
          </cell>
          <cell r="T48">
            <v>140500</v>
          </cell>
          <cell r="U48">
            <v>8219280</v>
          </cell>
          <cell r="V48">
            <v>2862670</v>
          </cell>
          <cell r="W48">
            <v>4590710</v>
          </cell>
          <cell r="X48">
            <v>1699480</v>
          </cell>
          <cell r="Y48">
            <v>23968010</v>
          </cell>
          <cell r="Z48">
            <v>68433170</v>
          </cell>
          <cell r="AA48">
            <v>15022020</v>
          </cell>
          <cell r="AB48">
            <v>83455190</v>
          </cell>
          <cell r="AC48">
            <v>12662080</v>
          </cell>
          <cell r="AD48">
            <v>96117270</v>
          </cell>
          <cell r="AE48">
            <v>-4380600.21954</v>
          </cell>
          <cell r="AF48">
            <v>81733737</v>
          </cell>
          <cell r="AG48">
            <v>77353136.78046</v>
          </cell>
        </row>
        <row r="49">
          <cell r="A49" t="str">
            <v>047</v>
          </cell>
          <cell r="B49" t="str">
            <v>DUNKERTON</v>
          </cell>
          <cell r="C49">
            <v>252645</v>
          </cell>
          <cell r="D49">
            <v>0</v>
          </cell>
          <cell r="E49">
            <v>252645</v>
          </cell>
          <cell r="F49">
            <v>0</v>
          </cell>
          <cell r="G49">
            <v>68000</v>
          </cell>
          <cell r="H49">
            <v>104745</v>
          </cell>
          <cell r="I49">
            <v>1065</v>
          </cell>
          <cell r="J49">
            <v>3690</v>
          </cell>
          <cell r="K49">
            <v>233365</v>
          </cell>
          <cell r="L49">
            <v>275215</v>
          </cell>
          <cell r="M49">
            <v>1200</v>
          </cell>
          <cell r="N49">
            <v>2400</v>
          </cell>
          <cell r="O49">
            <v>0</v>
          </cell>
          <cell r="P49">
            <v>223423</v>
          </cell>
          <cell r="Q49">
            <v>1165748</v>
          </cell>
          <cell r="R49">
            <v>195206</v>
          </cell>
          <cell r="S49">
            <v>152240</v>
          </cell>
          <cell r="T49">
            <v>5250</v>
          </cell>
          <cell r="U49">
            <v>100656</v>
          </cell>
          <cell r="V49">
            <v>0</v>
          </cell>
          <cell r="W49">
            <v>78864</v>
          </cell>
          <cell r="X49">
            <v>160421</v>
          </cell>
          <cell r="Y49">
            <v>50000</v>
          </cell>
          <cell r="Z49">
            <v>742637</v>
          </cell>
          <cell r="AA49">
            <v>212169</v>
          </cell>
          <cell r="AB49">
            <v>954806</v>
          </cell>
          <cell r="AC49">
            <v>223423</v>
          </cell>
          <cell r="AD49">
            <v>1178229</v>
          </cell>
          <cell r="AE49">
            <v>-12481</v>
          </cell>
          <cell r="AF49">
            <v>483855</v>
          </cell>
          <cell r="AG49">
            <v>471374</v>
          </cell>
        </row>
        <row r="50">
          <cell r="A50" t="str">
            <v>048</v>
          </cell>
          <cell r="B50" t="str">
            <v>ELK RUN HEIGHTS</v>
          </cell>
          <cell r="C50">
            <v>348797</v>
          </cell>
          <cell r="D50">
            <v>0</v>
          </cell>
          <cell r="E50">
            <v>348797</v>
          </cell>
          <cell r="F50">
            <v>0</v>
          </cell>
          <cell r="G50">
            <v>0</v>
          </cell>
          <cell r="H50">
            <v>137556</v>
          </cell>
          <cell r="I50">
            <v>22590</v>
          </cell>
          <cell r="J50">
            <v>12190</v>
          </cell>
          <cell r="K50">
            <v>187189</v>
          </cell>
          <cell r="L50">
            <v>440520</v>
          </cell>
          <cell r="M50">
            <v>0</v>
          </cell>
          <cell r="N50">
            <v>10868</v>
          </cell>
          <cell r="O50">
            <v>0</v>
          </cell>
          <cell r="P50">
            <v>119250</v>
          </cell>
          <cell r="Q50">
            <v>1278960</v>
          </cell>
          <cell r="R50">
            <v>102953</v>
          </cell>
          <cell r="S50">
            <v>191590</v>
          </cell>
          <cell r="T50">
            <v>0</v>
          </cell>
          <cell r="U50">
            <v>60741</v>
          </cell>
          <cell r="V50">
            <v>2700</v>
          </cell>
          <cell r="W50">
            <v>156000</v>
          </cell>
          <cell r="X50">
            <v>0</v>
          </cell>
          <cell r="Y50">
            <v>150000</v>
          </cell>
          <cell r="Z50">
            <v>663984</v>
          </cell>
          <cell r="AA50">
            <v>361971</v>
          </cell>
          <cell r="AB50">
            <v>1025955</v>
          </cell>
          <cell r="AC50">
            <v>119250</v>
          </cell>
          <cell r="AD50">
            <v>1145205</v>
          </cell>
          <cell r="AE50">
            <v>133755</v>
          </cell>
          <cell r="AF50">
            <v>1149035</v>
          </cell>
          <cell r="AG50">
            <v>1282790</v>
          </cell>
        </row>
        <row r="51">
          <cell r="A51" t="str">
            <v>049</v>
          </cell>
          <cell r="B51" t="str">
            <v>EVANSDALE</v>
          </cell>
          <cell r="C51">
            <v>980786</v>
          </cell>
          <cell r="D51">
            <v>0</v>
          </cell>
          <cell r="E51">
            <v>980786</v>
          </cell>
          <cell r="F51">
            <v>0</v>
          </cell>
          <cell r="G51">
            <v>371277</v>
          </cell>
          <cell r="H51">
            <v>641943</v>
          </cell>
          <cell r="I51">
            <v>60075</v>
          </cell>
          <cell r="J51">
            <v>30098</v>
          </cell>
          <cell r="K51">
            <v>793883</v>
          </cell>
          <cell r="L51">
            <v>1273596</v>
          </cell>
          <cell r="M51">
            <v>1000</v>
          </cell>
          <cell r="N51">
            <v>28079</v>
          </cell>
          <cell r="O51">
            <v>0</v>
          </cell>
          <cell r="P51">
            <v>678665</v>
          </cell>
          <cell r="Q51">
            <v>4859402</v>
          </cell>
          <cell r="R51">
            <v>1248265</v>
          </cell>
          <cell r="S51">
            <v>1331521</v>
          </cell>
          <cell r="T51">
            <v>18371</v>
          </cell>
          <cell r="U51">
            <v>363033</v>
          </cell>
          <cell r="V51">
            <v>103603</v>
          </cell>
          <cell r="W51">
            <v>407799</v>
          </cell>
          <cell r="X51">
            <v>662877</v>
          </cell>
          <cell r="Y51">
            <v>311394</v>
          </cell>
          <cell r="Z51">
            <v>4446863</v>
          </cell>
          <cell r="AA51">
            <v>642795</v>
          </cell>
          <cell r="AB51">
            <v>5089658</v>
          </cell>
          <cell r="AC51">
            <v>678665</v>
          </cell>
          <cell r="AD51">
            <v>5768323</v>
          </cell>
          <cell r="AE51">
            <v>-908921</v>
          </cell>
          <cell r="AF51">
            <v>3868185</v>
          </cell>
          <cell r="AG51">
            <v>2959264</v>
          </cell>
        </row>
        <row r="52">
          <cell r="A52" t="str">
            <v>050</v>
          </cell>
          <cell r="B52" t="str">
            <v>GILBERTVILLE</v>
          </cell>
          <cell r="C52">
            <v>283476</v>
          </cell>
          <cell r="D52">
            <v>0</v>
          </cell>
          <cell r="E52">
            <v>283476</v>
          </cell>
          <cell r="F52">
            <v>0</v>
          </cell>
          <cell r="G52">
            <v>167763</v>
          </cell>
          <cell r="H52">
            <v>95155</v>
          </cell>
          <cell r="I52">
            <v>10675</v>
          </cell>
          <cell r="J52">
            <v>4000</v>
          </cell>
          <cell r="K52">
            <v>133550</v>
          </cell>
          <cell r="L52">
            <v>464600</v>
          </cell>
          <cell r="M52">
            <v>0</v>
          </cell>
          <cell r="N52">
            <v>16670</v>
          </cell>
          <cell r="O52">
            <v>0</v>
          </cell>
          <cell r="P52">
            <v>153194</v>
          </cell>
          <cell r="Q52">
            <v>1329083</v>
          </cell>
          <cell r="R52">
            <v>171905</v>
          </cell>
          <cell r="S52">
            <v>247907</v>
          </cell>
          <cell r="T52">
            <v>900</v>
          </cell>
          <cell r="U52">
            <v>40753</v>
          </cell>
          <cell r="V52">
            <v>2875</v>
          </cell>
          <cell r="W52">
            <v>139547</v>
          </cell>
          <cell r="X52">
            <v>416913</v>
          </cell>
          <cell r="Y52">
            <v>0</v>
          </cell>
          <cell r="Z52">
            <v>1020800</v>
          </cell>
          <cell r="AA52">
            <v>387878</v>
          </cell>
          <cell r="AB52">
            <v>1408678</v>
          </cell>
          <cell r="AC52">
            <v>153194</v>
          </cell>
          <cell r="AD52">
            <v>1561872</v>
          </cell>
          <cell r="AE52">
            <v>-232789</v>
          </cell>
          <cell r="AF52">
            <v>812440</v>
          </cell>
          <cell r="AG52">
            <v>579651</v>
          </cell>
        </row>
        <row r="53">
          <cell r="A53" t="str">
            <v>051</v>
          </cell>
          <cell r="B53" t="str">
            <v>HUDSON</v>
          </cell>
          <cell r="C53">
            <v>1193575</v>
          </cell>
          <cell r="D53">
            <v>0</v>
          </cell>
          <cell r="E53">
            <v>1193575</v>
          </cell>
          <cell r="F53">
            <v>0</v>
          </cell>
          <cell r="G53">
            <v>281000</v>
          </cell>
          <cell r="H53">
            <v>293643</v>
          </cell>
          <cell r="I53">
            <v>134698</v>
          </cell>
          <cell r="J53">
            <v>304600</v>
          </cell>
          <cell r="K53">
            <v>2523078</v>
          </cell>
          <cell r="L53">
            <v>950957</v>
          </cell>
          <cell r="M53">
            <v>0</v>
          </cell>
          <cell r="N53">
            <v>682000</v>
          </cell>
          <cell r="O53">
            <v>326000</v>
          </cell>
          <cell r="P53">
            <v>1040744</v>
          </cell>
          <cell r="Q53">
            <v>7730295</v>
          </cell>
          <cell r="R53">
            <v>677368</v>
          </cell>
          <cell r="S53">
            <v>504912</v>
          </cell>
          <cell r="T53">
            <v>5000</v>
          </cell>
          <cell r="U53">
            <v>351986</v>
          </cell>
          <cell r="V53">
            <v>228215</v>
          </cell>
          <cell r="W53">
            <v>588369</v>
          </cell>
          <cell r="X53">
            <v>762691</v>
          </cell>
          <cell r="Y53">
            <v>1854000</v>
          </cell>
          <cell r="Z53">
            <v>4972541</v>
          </cell>
          <cell r="AA53">
            <v>1660076</v>
          </cell>
          <cell r="AB53">
            <v>6632617</v>
          </cell>
          <cell r="AC53">
            <v>1040744</v>
          </cell>
          <cell r="AD53">
            <v>7673361</v>
          </cell>
          <cell r="AE53">
            <v>56934</v>
          </cell>
          <cell r="AF53">
            <v>3345016</v>
          </cell>
          <cell r="AG53">
            <v>3401950</v>
          </cell>
        </row>
        <row r="54">
          <cell r="A54" t="str">
            <v>052</v>
          </cell>
          <cell r="B54" t="str">
            <v>LA PORTE CITY</v>
          </cell>
          <cell r="C54">
            <v>958005</v>
          </cell>
          <cell r="D54">
            <v>0</v>
          </cell>
          <cell r="E54">
            <v>958005</v>
          </cell>
          <cell r="F54">
            <v>0</v>
          </cell>
          <cell r="G54">
            <v>195080</v>
          </cell>
          <cell r="H54">
            <v>292022</v>
          </cell>
          <cell r="I54">
            <v>28325</v>
          </cell>
          <cell r="J54">
            <v>23700</v>
          </cell>
          <cell r="K54">
            <v>867789</v>
          </cell>
          <cell r="L54">
            <v>738800</v>
          </cell>
          <cell r="M54">
            <v>0</v>
          </cell>
          <cell r="N54">
            <v>100550</v>
          </cell>
          <cell r="O54">
            <v>0</v>
          </cell>
          <cell r="P54">
            <v>526263</v>
          </cell>
          <cell r="Q54">
            <v>3730534</v>
          </cell>
          <cell r="R54">
            <v>772302</v>
          </cell>
          <cell r="S54">
            <v>739899</v>
          </cell>
          <cell r="T54">
            <v>9517</v>
          </cell>
          <cell r="U54">
            <v>374501</v>
          </cell>
          <cell r="V54">
            <v>28500</v>
          </cell>
          <cell r="W54">
            <v>178115</v>
          </cell>
          <cell r="X54">
            <v>453698</v>
          </cell>
          <cell r="Y54">
            <v>415000</v>
          </cell>
          <cell r="Z54">
            <v>2971532</v>
          </cell>
          <cell r="AA54">
            <v>1432420</v>
          </cell>
          <cell r="AB54">
            <v>4403952</v>
          </cell>
          <cell r="AC54">
            <v>526263</v>
          </cell>
          <cell r="AD54">
            <v>4930215</v>
          </cell>
          <cell r="AE54">
            <v>-1199681</v>
          </cell>
          <cell r="AF54">
            <v>1973905</v>
          </cell>
          <cell r="AG54">
            <v>774224</v>
          </cell>
        </row>
        <row r="55">
          <cell r="A55" t="str">
            <v>053</v>
          </cell>
          <cell r="B55" t="str">
            <v>RAYMOND</v>
          </cell>
          <cell r="C55">
            <v>213743</v>
          </cell>
          <cell r="D55">
            <v>0</v>
          </cell>
          <cell r="E55">
            <v>213743</v>
          </cell>
          <cell r="F55">
            <v>0</v>
          </cell>
          <cell r="G55">
            <v>0</v>
          </cell>
          <cell r="H55">
            <v>94570</v>
          </cell>
          <cell r="I55">
            <v>5085</v>
          </cell>
          <cell r="J55">
            <v>15203</v>
          </cell>
          <cell r="K55">
            <v>103200</v>
          </cell>
          <cell r="L55">
            <v>240250</v>
          </cell>
          <cell r="M55">
            <v>27000</v>
          </cell>
          <cell r="N55">
            <v>10200</v>
          </cell>
          <cell r="O55">
            <v>0</v>
          </cell>
          <cell r="P55">
            <v>66000</v>
          </cell>
          <cell r="Q55">
            <v>775251</v>
          </cell>
          <cell r="R55">
            <v>52949</v>
          </cell>
          <cell r="S55">
            <v>274215</v>
          </cell>
          <cell r="T55">
            <v>0</v>
          </cell>
          <cell r="U55">
            <v>27618</v>
          </cell>
          <cell r="V55">
            <v>72700</v>
          </cell>
          <cell r="W55">
            <v>91254</v>
          </cell>
          <cell r="X55">
            <v>83883</v>
          </cell>
          <cell r="Y55">
            <v>0</v>
          </cell>
          <cell r="Z55">
            <v>602619</v>
          </cell>
          <cell r="AA55">
            <v>126024</v>
          </cell>
          <cell r="AB55">
            <v>728643</v>
          </cell>
          <cell r="AC55">
            <v>66000</v>
          </cell>
          <cell r="AD55">
            <v>794643</v>
          </cell>
          <cell r="AE55">
            <v>-19392</v>
          </cell>
          <cell r="AF55">
            <v>1278602</v>
          </cell>
          <cell r="AG55">
            <v>1259210</v>
          </cell>
        </row>
        <row r="56">
          <cell r="A56" t="str">
            <v>054</v>
          </cell>
          <cell r="B56" t="str">
            <v>WATERLOO</v>
          </cell>
          <cell r="C56">
            <v>39613829</v>
          </cell>
          <cell r="D56">
            <v>0</v>
          </cell>
          <cell r="E56">
            <v>39613829</v>
          </cell>
          <cell r="F56">
            <v>0</v>
          </cell>
          <cell r="G56">
            <v>7392285</v>
          </cell>
          <cell r="H56">
            <v>17200755</v>
          </cell>
          <cell r="I56">
            <v>1378050</v>
          </cell>
          <cell r="J56">
            <v>1350720</v>
          </cell>
          <cell r="K56">
            <v>24911213</v>
          </cell>
          <cell r="L56">
            <v>26282079</v>
          </cell>
          <cell r="M56">
            <v>290290</v>
          </cell>
          <cell r="N56">
            <v>6319186</v>
          </cell>
          <cell r="O56">
            <v>16755000</v>
          </cell>
          <cell r="P56">
            <v>16755671</v>
          </cell>
          <cell r="Q56">
            <v>158249078</v>
          </cell>
          <cell r="R56">
            <v>31831064</v>
          </cell>
          <cell r="S56">
            <v>27883662</v>
          </cell>
          <cell r="T56">
            <v>412954</v>
          </cell>
          <cell r="U56">
            <v>11448385</v>
          </cell>
          <cell r="V56">
            <v>12651975</v>
          </cell>
          <cell r="W56">
            <v>8047951</v>
          </cell>
          <cell r="X56">
            <v>15162433</v>
          </cell>
          <cell r="Y56">
            <v>16749016</v>
          </cell>
          <cell r="Z56">
            <v>124187440</v>
          </cell>
          <cell r="AA56">
            <v>27749690</v>
          </cell>
          <cell r="AB56">
            <v>151937130</v>
          </cell>
          <cell r="AC56">
            <v>16755671</v>
          </cell>
          <cell r="AD56">
            <v>168692801</v>
          </cell>
          <cell r="AE56">
            <v>-10443723</v>
          </cell>
          <cell r="AF56">
            <v>85254213</v>
          </cell>
          <cell r="AG56">
            <v>74810490</v>
          </cell>
        </row>
        <row r="57">
          <cell r="A57" t="str">
            <v>055</v>
          </cell>
          <cell r="B57" t="str">
            <v>BEAVER</v>
          </cell>
          <cell r="C57">
            <v>12505</v>
          </cell>
          <cell r="D57">
            <v>0</v>
          </cell>
          <cell r="E57">
            <v>12505</v>
          </cell>
          <cell r="F57">
            <v>0</v>
          </cell>
          <cell r="G57">
            <v>0</v>
          </cell>
          <cell r="H57">
            <v>3981</v>
          </cell>
          <cell r="I57">
            <v>0</v>
          </cell>
          <cell r="J57">
            <v>0</v>
          </cell>
          <cell r="K57">
            <v>0</v>
          </cell>
          <cell r="L57">
            <v>650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17136</v>
          </cell>
          <cell r="R57">
            <v>1380</v>
          </cell>
          <cell r="S57">
            <v>3719</v>
          </cell>
          <cell r="T57">
            <v>400</v>
          </cell>
          <cell r="U57">
            <v>1200</v>
          </cell>
          <cell r="V57">
            <v>0</v>
          </cell>
          <cell r="W57">
            <v>7796</v>
          </cell>
          <cell r="X57">
            <v>0</v>
          </cell>
          <cell r="Y57">
            <v>0</v>
          </cell>
          <cell r="Z57">
            <v>14495</v>
          </cell>
          <cell r="AA57">
            <v>0</v>
          </cell>
          <cell r="AB57">
            <v>14495</v>
          </cell>
          <cell r="AC57">
            <v>0</v>
          </cell>
          <cell r="AD57">
            <v>14495</v>
          </cell>
          <cell r="AE57">
            <v>2641</v>
          </cell>
          <cell r="AF57">
            <v>371617</v>
          </cell>
          <cell r="AG57">
            <v>374258</v>
          </cell>
        </row>
        <row r="58">
          <cell r="A58" t="str">
            <v>056</v>
          </cell>
          <cell r="B58" t="str">
            <v>BERKLEY</v>
          </cell>
          <cell r="C58">
            <v>2056</v>
          </cell>
          <cell r="D58">
            <v>0</v>
          </cell>
          <cell r="E58">
            <v>2056</v>
          </cell>
          <cell r="F58">
            <v>0</v>
          </cell>
          <cell r="G58">
            <v>0</v>
          </cell>
          <cell r="H58">
            <v>2544</v>
          </cell>
          <cell r="I58">
            <v>0</v>
          </cell>
          <cell r="J58">
            <v>12</v>
          </cell>
          <cell r="K58">
            <v>2400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7012</v>
          </cell>
          <cell r="R58">
            <v>0</v>
          </cell>
          <cell r="S58">
            <v>2610</v>
          </cell>
          <cell r="T58">
            <v>570</v>
          </cell>
          <cell r="U58">
            <v>0</v>
          </cell>
          <cell r="V58">
            <v>0</v>
          </cell>
          <cell r="W58">
            <v>3500</v>
          </cell>
          <cell r="X58">
            <v>0</v>
          </cell>
          <cell r="Y58">
            <v>0</v>
          </cell>
          <cell r="Z58">
            <v>6680</v>
          </cell>
          <cell r="AA58">
            <v>0</v>
          </cell>
          <cell r="AB58">
            <v>6680</v>
          </cell>
          <cell r="AC58">
            <v>0</v>
          </cell>
          <cell r="AD58">
            <v>6680</v>
          </cell>
          <cell r="AE58">
            <v>332</v>
          </cell>
          <cell r="AF58">
            <v>15504</v>
          </cell>
          <cell r="AG58">
            <v>15836</v>
          </cell>
        </row>
        <row r="59">
          <cell r="A59" t="str">
            <v>057</v>
          </cell>
          <cell r="B59" t="str">
            <v>BOONE</v>
          </cell>
          <cell r="C59">
            <v>5617287</v>
          </cell>
          <cell r="D59">
            <v>0</v>
          </cell>
          <cell r="E59">
            <v>5617287</v>
          </cell>
          <cell r="F59">
            <v>0</v>
          </cell>
          <cell r="G59">
            <v>607640</v>
          </cell>
          <cell r="H59">
            <v>1350631</v>
          </cell>
          <cell r="I59">
            <v>343600</v>
          </cell>
          <cell r="J59">
            <v>229229</v>
          </cell>
          <cell r="K59">
            <v>2893718.7</v>
          </cell>
          <cell r="L59">
            <v>6109950</v>
          </cell>
          <cell r="M59">
            <v>36800</v>
          </cell>
          <cell r="N59">
            <v>169900</v>
          </cell>
          <cell r="O59">
            <v>0</v>
          </cell>
          <cell r="P59">
            <v>2764140</v>
          </cell>
          <cell r="Q59">
            <v>20122895.699999999</v>
          </cell>
          <cell r="R59">
            <v>4397698</v>
          </cell>
          <cell r="S59">
            <v>1851500</v>
          </cell>
          <cell r="T59">
            <v>52500</v>
          </cell>
          <cell r="U59">
            <v>1696765</v>
          </cell>
          <cell r="V59">
            <v>239300</v>
          </cell>
          <cell r="W59">
            <v>951540</v>
          </cell>
          <cell r="X59">
            <v>1523500</v>
          </cell>
          <cell r="Y59">
            <v>2344500</v>
          </cell>
          <cell r="Z59">
            <v>13057303</v>
          </cell>
          <cell r="AA59">
            <v>5420019</v>
          </cell>
          <cell r="AB59">
            <v>18477322</v>
          </cell>
          <cell r="AC59">
            <v>2764140</v>
          </cell>
          <cell r="AD59">
            <v>21241462</v>
          </cell>
          <cell r="AE59">
            <v>-1118566.2999999998</v>
          </cell>
          <cell r="AF59">
            <v>12926745</v>
          </cell>
          <cell r="AG59">
            <v>11808178.699999999</v>
          </cell>
        </row>
        <row r="60">
          <cell r="A60" t="str">
            <v>058</v>
          </cell>
          <cell r="B60" t="str">
            <v>BOXHOLM</v>
          </cell>
          <cell r="C60">
            <v>38902</v>
          </cell>
          <cell r="D60">
            <v>0</v>
          </cell>
          <cell r="E60">
            <v>38902</v>
          </cell>
          <cell r="F60">
            <v>0</v>
          </cell>
          <cell r="G60">
            <v>0</v>
          </cell>
          <cell r="H60">
            <v>16895</v>
          </cell>
          <cell r="I60">
            <v>400</v>
          </cell>
          <cell r="J60">
            <v>2000</v>
          </cell>
          <cell r="K60">
            <v>24000</v>
          </cell>
          <cell r="L60">
            <v>13500</v>
          </cell>
          <cell r="M60">
            <v>0</v>
          </cell>
          <cell r="N60">
            <v>2500</v>
          </cell>
          <cell r="O60">
            <v>0</v>
          </cell>
          <cell r="P60">
            <v>0</v>
          </cell>
          <cell r="Q60">
            <v>98197</v>
          </cell>
          <cell r="R60">
            <v>6650</v>
          </cell>
          <cell r="S60">
            <v>43575</v>
          </cell>
          <cell r="T60">
            <v>4050</v>
          </cell>
          <cell r="U60">
            <v>1650</v>
          </cell>
          <cell r="V60">
            <v>3300</v>
          </cell>
          <cell r="W60">
            <v>25000</v>
          </cell>
          <cell r="X60">
            <v>0</v>
          </cell>
          <cell r="Y60">
            <v>0</v>
          </cell>
          <cell r="Z60">
            <v>84225</v>
          </cell>
          <cell r="AA60">
            <v>20000</v>
          </cell>
          <cell r="AB60">
            <v>104225</v>
          </cell>
          <cell r="AC60">
            <v>0</v>
          </cell>
          <cell r="AD60">
            <v>104225</v>
          </cell>
          <cell r="AE60">
            <v>-6028</v>
          </cell>
          <cell r="AF60">
            <v>443761</v>
          </cell>
          <cell r="AG60">
            <v>437733</v>
          </cell>
        </row>
        <row r="61">
          <cell r="A61" t="str">
            <v>059</v>
          </cell>
          <cell r="B61" t="str">
            <v>FRASER</v>
          </cell>
          <cell r="C61">
            <v>4927</v>
          </cell>
          <cell r="D61">
            <v>0</v>
          </cell>
          <cell r="E61">
            <v>4927</v>
          </cell>
          <cell r="F61">
            <v>0</v>
          </cell>
          <cell r="G61">
            <v>0</v>
          </cell>
          <cell r="H61">
            <v>8021</v>
          </cell>
          <cell r="I61">
            <v>0</v>
          </cell>
          <cell r="J61">
            <v>700</v>
          </cell>
          <cell r="K61">
            <v>12529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26177</v>
          </cell>
          <cell r="R61">
            <v>1778</v>
          </cell>
          <cell r="S61">
            <v>17036</v>
          </cell>
          <cell r="T61">
            <v>200</v>
          </cell>
          <cell r="U61">
            <v>321</v>
          </cell>
          <cell r="V61">
            <v>3500</v>
          </cell>
          <cell r="W61">
            <v>2872</v>
          </cell>
          <cell r="X61">
            <v>0</v>
          </cell>
          <cell r="Y61">
            <v>0</v>
          </cell>
          <cell r="Z61">
            <v>25707</v>
          </cell>
          <cell r="AA61">
            <v>0</v>
          </cell>
          <cell r="AB61">
            <v>25707</v>
          </cell>
          <cell r="AC61">
            <v>0</v>
          </cell>
          <cell r="AD61">
            <v>25707</v>
          </cell>
          <cell r="AE61">
            <v>470</v>
          </cell>
          <cell r="AF61">
            <v>40808</v>
          </cell>
          <cell r="AG61">
            <v>41278</v>
          </cell>
        </row>
        <row r="62">
          <cell r="A62" t="str">
            <v>060</v>
          </cell>
          <cell r="B62" t="str">
            <v>LUTHER</v>
          </cell>
          <cell r="C62">
            <v>35067</v>
          </cell>
          <cell r="D62">
            <v>0</v>
          </cell>
          <cell r="E62">
            <v>35067</v>
          </cell>
          <cell r="F62">
            <v>0</v>
          </cell>
          <cell r="G62">
            <v>0</v>
          </cell>
          <cell r="H62">
            <v>10275</v>
          </cell>
          <cell r="I62">
            <v>0</v>
          </cell>
          <cell r="J62">
            <v>0</v>
          </cell>
          <cell r="K62">
            <v>15831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61173</v>
          </cell>
          <cell r="R62">
            <v>12800</v>
          </cell>
          <cell r="S62">
            <v>29000</v>
          </cell>
          <cell r="T62">
            <v>3000</v>
          </cell>
          <cell r="U62">
            <v>4000</v>
          </cell>
          <cell r="V62">
            <v>0</v>
          </cell>
          <cell r="W62">
            <v>39400</v>
          </cell>
          <cell r="X62">
            <v>0</v>
          </cell>
          <cell r="Y62">
            <v>10000</v>
          </cell>
          <cell r="Z62">
            <v>98200</v>
          </cell>
          <cell r="AA62">
            <v>0</v>
          </cell>
          <cell r="AB62">
            <v>98200</v>
          </cell>
          <cell r="AC62">
            <v>0</v>
          </cell>
          <cell r="AD62">
            <v>98200</v>
          </cell>
          <cell r="AE62">
            <v>-37027</v>
          </cell>
          <cell r="AF62">
            <v>99110</v>
          </cell>
          <cell r="AG62">
            <v>62083</v>
          </cell>
        </row>
        <row r="63">
          <cell r="A63" t="str">
            <v>061</v>
          </cell>
          <cell r="B63" t="str">
            <v>MADRID</v>
          </cell>
          <cell r="C63">
            <v>1074486</v>
          </cell>
          <cell r="D63">
            <v>0</v>
          </cell>
          <cell r="E63">
            <v>1074486</v>
          </cell>
          <cell r="F63">
            <v>0</v>
          </cell>
          <cell r="G63">
            <v>115030</v>
          </cell>
          <cell r="H63">
            <v>270796</v>
          </cell>
          <cell r="I63">
            <v>43600</v>
          </cell>
          <cell r="J63">
            <v>6635</v>
          </cell>
          <cell r="K63">
            <v>493226.64999999997</v>
          </cell>
          <cell r="L63">
            <v>924875</v>
          </cell>
          <cell r="M63">
            <v>2000</v>
          </cell>
          <cell r="N63">
            <v>165265</v>
          </cell>
          <cell r="O63">
            <v>0</v>
          </cell>
          <cell r="P63">
            <v>366371</v>
          </cell>
          <cell r="Q63">
            <v>3462284.65</v>
          </cell>
          <cell r="R63">
            <v>377495</v>
          </cell>
          <cell r="S63">
            <v>666770</v>
          </cell>
          <cell r="T63">
            <v>5000</v>
          </cell>
          <cell r="U63">
            <v>380625</v>
          </cell>
          <cell r="V63">
            <v>62355</v>
          </cell>
          <cell r="W63">
            <v>314025</v>
          </cell>
          <cell r="X63">
            <v>503583</v>
          </cell>
          <cell r="Y63">
            <v>207000</v>
          </cell>
          <cell r="Z63">
            <v>2516853</v>
          </cell>
          <cell r="AA63">
            <v>706548</v>
          </cell>
          <cell r="AB63">
            <v>3223401</v>
          </cell>
          <cell r="AC63">
            <v>366371</v>
          </cell>
          <cell r="AD63">
            <v>3589772</v>
          </cell>
          <cell r="AE63">
            <v>-127487.34999999998</v>
          </cell>
          <cell r="AF63">
            <v>2531462</v>
          </cell>
          <cell r="AG63">
            <v>2403974.65</v>
          </cell>
        </row>
        <row r="64">
          <cell r="A64" t="str">
            <v>062</v>
          </cell>
          <cell r="B64" t="str">
            <v>OGDEN</v>
          </cell>
          <cell r="C64">
            <v>826099</v>
          </cell>
          <cell r="D64">
            <v>0</v>
          </cell>
          <cell r="E64">
            <v>826099</v>
          </cell>
          <cell r="F64">
            <v>1000</v>
          </cell>
          <cell r="G64">
            <v>0</v>
          </cell>
          <cell r="H64">
            <v>179199</v>
          </cell>
          <cell r="I64">
            <v>1750</v>
          </cell>
          <cell r="J64">
            <v>54825</v>
          </cell>
          <cell r="K64">
            <v>877919</v>
          </cell>
          <cell r="L64">
            <v>2902450</v>
          </cell>
          <cell r="M64">
            <v>0</v>
          </cell>
          <cell r="N64">
            <v>232400</v>
          </cell>
          <cell r="O64">
            <v>4900000</v>
          </cell>
          <cell r="P64">
            <v>358309</v>
          </cell>
          <cell r="Q64">
            <v>10333951</v>
          </cell>
          <cell r="R64">
            <v>408507</v>
          </cell>
          <cell r="S64">
            <v>268161</v>
          </cell>
          <cell r="T64">
            <v>7150</v>
          </cell>
          <cell r="U64">
            <v>291086</v>
          </cell>
          <cell r="V64">
            <v>19600</v>
          </cell>
          <cell r="W64">
            <v>319025</v>
          </cell>
          <cell r="X64">
            <v>153991</v>
          </cell>
          <cell r="Y64">
            <v>136000</v>
          </cell>
          <cell r="Z64">
            <v>1603520</v>
          </cell>
          <cell r="AA64">
            <v>7774964</v>
          </cell>
          <cell r="AB64">
            <v>9378484</v>
          </cell>
          <cell r="AC64">
            <v>358309</v>
          </cell>
          <cell r="AD64">
            <v>9736793</v>
          </cell>
          <cell r="AE64">
            <v>597158</v>
          </cell>
          <cell r="AF64">
            <v>2737304</v>
          </cell>
          <cell r="AG64">
            <v>3334462</v>
          </cell>
        </row>
        <row r="65">
          <cell r="A65" t="str">
            <v>063</v>
          </cell>
          <cell r="B65" t="str">
            <v>PILOT MOUND</v>
          </cell>
          <cell r="C65">
            <v>30815</v>
          </cell>
          <cell r="D65">
            <v>0</v>
          </cell>
          <cell r="E65">
            <v>30815</v>
          </cell>
          <cell r="F65">
            <v>0</v>
          </cell>
          <cell r="G65">
            <v>0</v>
          </cell>
          <cell r="H65">
            <v>13312</v>
          </cell>
          <cell r="I65">
            <v>100</v>
          </cell>
          <cell r="J65">
            <v>4000</v>
          </cell>
          <cell r="K65">
            <v>24053</v>
          </cell>
          <cell r="L65">
            <v>63000</v>
          </cell>
          <cell r="M65">
            <v>0</v>
          </cell>
          <cell r="N65">
            <v>0</v>
          </cell>
          <cell r="O65">
            <v>0</v>
          </cell>
          <cell r="P65">
            <v>1550</v>
          </cell>
          <cell r="Q65">
            <v>136830</v>
          </cell>
          <cell r="R65">
            <v>1900</v>
          </cell>
          <cell r="S65">
            <v>49000</v>
          </cell>
          <cell r="T65">
            <v>1500</v>
          </cell>
          <cell r="U65">
            <v>7450</v>
          </cell>
          <cell r="V65">
            <v>0</v>
          </cell>
          <cell r="W65">
            <v>22230</v>
          </cell>
          <cell r="X65">
            <v>0</v>
          </cell>
          <cell r="Y65">
            <v>0</v>
          </cell>
          <cell r="Z65">
            <v>82080</v>
          </cell>
          <cell r="AA65">
            <v>48000</v>
          </cell>
          <cell r="AB65">
            <v>130080</v>
          </cell>
          <cell r="AC65">
            <v>1550</v>
          </cell>
          <cell r="AD65">
            <v>131630</v>
          </cell>
          <cell r="AE65">
            <v>5200</v>
          </cell>
          <cell r="AF65">
            <v>298872</v>
          </cell>
          <cell r="AG65">
            <v>304072</v>
          </cell>
        </row>
        <row r="66">
          <cell r="A66" t="str">
            <v>064</v>
          </cell>
          <cell r="B66" t="str">
            <v>DENVER</v>
          </cell>
          <cell r="C66">
            <v>461172</v>
          </cell>
          <cell r="D66">
            <v>0</v>
          </cell>
          <cell r="E66">
            <v>461172</v>
          </cell>
          <cell r="F66">
            <v>0</v>
          </cell>
          <cell r="G66">
            <v>1449325</v>
          </cell>
          <cell r="H66">
            <v>179695</v>
          </cell>
          <cell r="I66">
            <v>15300</v>
          </cell>
          <cell r="J66">
            <v>30838</v>
          </cell>
          <cell r="K66">
            <v>594800</v>
          </cell>
          <cell r="L66">
            <v>2530926</v>
          </cell>
          <cell r="M66">
            <v>29000</v>
          </cell>
          <cell r="N66">
            <v>162817</v>
          </cell>
          <cell r="O66">
            <v>1000000</v>
          </cell>
          <cell r="P66">
            <v>252290</v>
          </cell>
          <cell r="Q66">
            <v>6706163</v>
          </cell>
          <cell r="R66">
            <v>453064</v>
          </cell>
          <cell r="S66">
            <v>872454</v>
          </cell>
          <cell r="T66">
            <v>6500</v>
          </cell>
          <cell r="U66">
            <v>199040</v>
          </cell>
          <cell r="V66">
            <v>1200325</v>
          </cell>
          <cell r="W66">
            <v>143927</v>
          </cell>
          <cell r="X66">
            <v>121320</v>
          </cell>
          <cell r="Y66">
            <v>0</v>
          </cell>
          <cell r="Z66">
            <v>2996630</v>
          </cell>
          <cell r="AA66">
            <v>2336121</v>
          </cell>
          <cell r="AB66">
            <v>5332751</v>
          </cell>
          <cell r="AC66">
            <v>252290</v>
          </cell>
          <cell r="AD66">
            <v>5585041</v>
          </cell>
          <cell r="AE66">
            <v>1121122</v>
          </cell>
          <cell r="AF66">
            <v>2328430</v>
          </cell>
          <cell r="AG66">
            <v>3449552</v>
          </cell>
        </row>
        <row r="67">
          <cell r="A67" t="str">
            <v>065</v>
          </cell>
          <cell r="B67" t="str">
            <v>FREDERIKA</v>
          </cell>
          <cell r="C67">
            <v>41441</v>
          </cell>
          <cell r="D67">
            <v>0</v>
          </cell>
          <cell r="E67">
            <v>41441</v>
          </cell>
          <cell r="F67">
            <v>0</v>
          </cell>
          <cell r="G67">
            <v>0</v>
          </cell>
          <cell r="H67">
            <v>15559</v>
          </cell>
          <cell r="I67">
            <v>275</v>
          </cell>
          <cell r="J67">
            <v>14725</v>
          </cell>
          <cell r="K67">
            <v>16000</v>
          </cell>
          <cell r="L67">
            <v>45060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133060</v>
          </cell>
          <cell r="R67">
            <v>13766</v>
          </cell>
          <cell r="S67">
            <v>55300</v>
          </cell>
          <cell r="T67">
            <v>350</v>
          </cell>
          <cell r="U67">
            <v>12750</v>
          </cell>
          <cell r="V67">
            <v>0</v>
          </cell>
          <cell r="W67">
            <v>32750</v>
          </cell>
          <cell r="X67">
            <v>0</v>
          </cell>
          <cell r="Y67">
            <v>0</v>
          </cell>
          <cell r="Z67">
            <v>114916</v>
          </cell>
          <cell r="AA67">
            <v>17670</v>
          </cell>
          <cell r="AB67">
            <v>132586</v>
          </cell>
          <cell r="AC67">
            <v>0</v>
          </cell>
          <cell r="AD67">
            <v>132586</v>
          </cell>
          <cell r="AE67">
            <v>474</v>
          </cell>
          <cell r="AF67">
            <v>163889</v>
          </cell>
          <cell r="AG67">
            <v>164363</v>
          </cell>
        </row>
        <row r="68">
          <cell r="A68" t="str">
            <v>066</v>
          </cell>
          <cell r="B68" t="str">
            <v>JANESVILLE</v>
          </cell>
          <cell r="C68">
            <v>401479</v>
          </cell>
          <cell r="D68">
            <v>0</v>
          </cell>
          <cell r="E68">
            <v>401479</v>
          </cell>
          <cell r="F68">
            <v>0</v>
          </cell>
          <cell r="G68">
            <v>6037</v>
          </cell>
          <cell r="H68">
            <v>103952</v>
          </cell>
          <cell r="I68">
            <v>3025</v>
          </cell>
          <cell r="J68">
            <v>16410</v>
          </cell>
          <cell r="K68">
            <v>211176</v>
          </cell>
          <cell r="L68">
            <v>477982</v>
          </cell>
          <cell r="M68">
            <v>0</v>
          </cell>
          <cell r="N68">
            <v>84220</v>
          </cell>
          <cell r="O68">
            <v>75</v>
          </cell>
          <cell r="P68">
            <v>58185</v>
          </cell>
          <cell r="Q68">
            <v>1362541</v>
          </cell>
          <cell r="R68">
            <v>407519</v>
          </cell>
          <cell r="S68">
            <v>280110</v>
          </cell>
          <cell r="T68">
            <v>0</v>
          </cell>
          <cell r="U68">
            <v>283119</v>
          </cell>
          <cell r="V68">
            <v>10737</v>
          </cell>
          <cell r="W68">
            <v>159716</v>
          </cell>
          <cell r="X68">
            <v>0</v>
          </cell>
          <cell r="Y68">
            <v>199690</v>
          </cell>
          <cell r="Z68">
            <v>1340891</v>
          </cell>
          <cell r="AA68">
            <v>647851</v>
          </cell>
          <cell r="AB68">
            <v>1988742</v>
          </cell>
          <cell r="AC68">
            <v>58185</v>
          </cell>
          <cell r="AD68">
            <v>2046927</v>
          </cell>
          <cell r="AE68">
            <v>-684386</v>
          </cell>
          <cell r="AF68">
            <v>1985281</v>
          </cell>
          <cell r="AG68">
            <v>1300895</v>
          </cell>
        </row>
        <row r="69">
          <cell r="A69" t="str">
            <v>067</v>
          </cell>
          <cell r="B69" t="str">
            <v>PLAINFIELD</v>
          </cell>
          <cell r="C69">
            <v>174182</v>
          </cell>
          <cell r="D69">
            <v>0</v>
          </cell>
          <cell r="E69">
            <v>174182</v>
          </cell>
          <cell r="F69">
            <v>0</v>
          </cell>
          <cell r="G69">
            <v>0</v>
          </cell>
          <cell r="H69">
            <v>45128</v>
          </cell>
          <cell r="I69">
            <v>703</v>
          </cell>
          <cell r="J69">
            <v>525</v>
          </cell>
          <cell r="K69">
            <v>78255</v>
          </cell>
          <cell r="L69">
            <v>132720</v>
          </cell>
          <cell r="M69">
            <v>0</v>
          </cell>
          <cell r="N69">
            <v>62400</v>
          </cell>
          <cell r="O69">
            <v>0</v>
          </cell>
          <cell r="P69">
            <v>73221</v>
          </cell>
          <cell r="Q69">
            <v>567134</v>
          </cell>
          <cell r="R69">
            <v>44368</v>
          </cell>
          <cell r="S69">
            <v>72226</v>
          </cell>
          <cell r="T69">
            <v>4000</v>
          </cell>
          <cell r="U69">
            <v>112841</v>
          </cell>
          <cell r="V69">
            <v>30000</v>
          </cell>
          <cell r="W69">
            <v>121443</v>
          </cell>
          <cell r="X69">
            <v>53070</v>
          </cell>
          <cell r="Y69">
            <v>0</v>
          </cell>
          <cell r="Z69">
            <v>437948</v>
          </cell>
          <cell r="AA69">
            <v>213125</v>
          </cell>
          <cell r="AB69">
            <v>651073</v>
          </cell>
          <cell r="AC69">
            <v>73221</v>
          </cell>
          <cell r="AD69">
            <v>724294</v>
          </cell>
          <cell r="AE69">
            <v>-157160</v>
          </cell>
          <cell r="AF69">
            <v>408719</v>
          </cell>
          <cell r="AG69">
            <v>251559</v>
          </cell>
        </row>
        <row r="70">
          <cell r="A70" t="str">
            <v>068</v>
          </cell>
          <cell r="B70" t="str">
            <v>READLYN</v>
          </cell>
          <cell r="C70">
            <v>350762</v>
          </cell>
          <cell r="D70">
            <v>0</v>
          </cell>
          <cell r="E70">
            <v>350762</v>
          </cell>
          <cell r="F70">
            <v>0</v>
          </cell>
          <cell r="G70">
            <v>3390</v>
          </cell>
          <cell r="H70">
            <v>83991</v>
          </cell>
          <cell r="I70">
            <v>1055</v>
          </cell>
          <cell r="J70">
            <v>17500</v>
          </cell>
          <cell r="K70">
            <v>133321</v>
          </cell>
          <cell r="L70">
            <v>1258000</v>
          </cell>
          <cell r="M70">
            <v>0</v>
          </cell>
          <cell r="N70">
            <v>30000</v>
          </cell>
          <cell r="O70">
            <v>4050000</v>
          </cell>
          <cell r="P70">
            <v>6390</v>
          </cell>
          <cell r="Q70">
            <v>5934409</v>
          </cell>
          <cell r="R70">
            <v>144343</v>
          </cell>
          <cell r="S70">
            <v>241500</v>
          </cell>
          <cell r="T70">
            <v>2300</v>
          </cell>
          <cell r="U70">
            <v>113700</v>
          </cell>
          <cell r="V70">
            <v>750</v>
          </cell>
          <cell r="W70">
            <v>70215</v>
          </cell>
          <cell r="X70">
            <v>54750</v>
          </cell>
          <cell r="Y70">
            <v>4050000</v>
          </cell>
          <cell r="Z70">
            <v>4677558</v>
          </cell>
          <cell r="AA70">
            <v>1042500</v>
          </cell>
          <cell r="AB70">
            <v>5720058</v>
          </cell>
          <cell r="AC70">
            <v>6390</v>
          </cell>
          <cell r="AD70">
            <v>5726448</v>
          </cell>
          <cell r="AE70">
            <v>207961</v>
          </cell>
          <cell r="AF70">
            <v>2302014</v>
          </cell>
          <cell r="AG70">
            <v>2509975</v>
          </cell>
        </row>
        <row r="71">
          <cell r="A71" t="str">
            <v>069</v>
          </cell>
          <cell r="B71" t="str">
            <v>SUMNER</v>
          </cell>
          <cell r="C71">
            <v>902937</v>
          </cell>
          <cell r="D71">
            <v>0</v>
          </cell>
          <cell r="E71">
            <v>902937</v>
          </cell>
          <cell r="F71">
            <v>0</v>
          </cell>
          <cell r="G71">
            <v>75844</v>
          </cell>
          <cell r="H71">
            <v>179877</v>
          </cell>
          <cell r="I71">
            <v>5500</v>
          </cell>
          <cell r="J71">
            <v>79033</v>
          </cell>
          <cell r="K71">
            <v>297220</v>
          </cell>
          <cell r="L71">
            <v>1012300</v>
          </cell>
          <cell r="M71">
            <v>0</v>
          </cell>
          <cell r="N71">
            <v>0</v>
          </cell>
          <cell r="O71">
            <v>0</v>
          </cell>
          <cell r="P71">
            <v>190866</v>
          </cell>
          <cell r="Q71">
            <v>2743577</v>
          </cell>
          <cell r="R71">
            <v>324916</v>
          </cell>
          <cell r="S71">
            <v>247411</v>
          </cell>
          <cell r="T71">
            <v>0</v>
          </cell>
          <cell r="U71">
            <v>350346</v>
          </cell>
          <cell r="V71">
            <v>150000</v>
          </cell>
          <cell r="W71">
            <v>335000</v>
          </cell>
          <cell r="X71">
            <v>140435</v>
          </cell>
          <cell r="Y71">
            <v>0</v>
          </cell>
          <cell r="Z71">
            <v>1548108</v>
          </cell>
          <cell r="AA71">
            <v>833553</v>
          </cell>
          <cell r="AB71">
            <v>2381661</v>
          </cell>
          <cell r="AC71">
            <v>190866</v>
          </cell>
          <cell r="AD71">
            <v>2572527</v>
          </cell>
          <cell r="AE71">
            <v>171050</v>
          </cell>
          <cell r="AF71">
            <v>2600917</v>
          </cell>
          <cell r="AG71">
            <v>2771967</v>
          </cell>
        </row>
        <row r="72">
          <cell r="A72" t="str">
            <v>070</v>
          </cell>
          <cell r="B72" t="str">
            <v>TRIPOLI</v>
          </cell>
          <cell r="C72">
            <v>540135</v>
          </cell>
          <cell r="D72">
            <v>0</v>
          </cell>
          <cell r="E72">
            <v>540135</v>
          </cell>
          <cell r="F72">
            <v>0</v>
          </cell>
          <cell r="G72">
            <v>0</v>
          </cell>
          <cell r="H72">
            <v>135262</v>
          </cell>
          <cell r="I72">
            <v>1300</v>
          </cell>
          <cell r="J72">
            <v>500</v>
          </cell>
          <cell r="K72">
            <v>206050</v>
          </cell>
          <cell r="L72">
            <v>679225</v>
          </cell>
          <cell r="M72">
            <v>0</v>
          </cell>
          <cell r="N72">
            <v>57000</v>
          </cell>
          <cell r="O72">
            <v>0</v>
          </cell>
          <cell r="P72">
            <v>8899</v>
          </cell>
          <cell r="Q72">
            <v>1628371</v>
          </cell>
          <cell r="R72">
            <v>146449</v>
          </cell>
          <cell r="S72">
            <v>204939</v>
          </cell>
          <cell r="T72">
            <v>0</v>
          </cell>
          <cell r="U72">
            <v>125478</v>
          </cell>
          <cell r="V72">
            <v>10076</v>
          </cell>
          <cell r="W72">
            <v>188866</v>
          </cell>
          <cell r="X72">
            <v>134033</v>
          </cell>
          <cell r="Y72">
            <v>125000</v>
          </cell>
          <cell r="Z72">
            <v>934841</v>
          </cell>
          <cell r="AA72">
            <v>649225</v>
          </cell>
          <cell r="AB72">
            <v>1584066</v>
          </cell>
          <cell r="AC72">
            <v>8899</v>
          </cell>
          <cell r="AD72">
            <v>1592965</v>
          </cell>
          <cell r="AE72">
            <v>35406</v>
          </cell>
          <cell r="AF72">
            <v>2260431</v>
          </cell>
          <cell r="AG72">
            <v>2295837</v>
          </cell>
        </row>
        <row r="73">
          <cell r="A73" t="str">
            <v>071</v>
          </cell>
          <cell r="B73" t="str">
            <v>WAVERLY</v>
          </cell>
          <cell r="C73">
            <v>6061652</v>
          </cell>
          <cell r="D73">
            <v>0</v>
          </cell>
          <cell r="E73">
            <v>6061652</v>
          </cell>
          <cell r="F73">
            <v>0</v>
          </cell>
          <cell r="G73">
            <v>1235000</v>
          </cell>
          <cell r="H73">
            <v>1261126</v>
          </cell>
          <cell r="I73">
            <v>32460</v>
          </cell>
          <cell r="J73">
            <v>202074</v>
          </cell>
          <cell r="K73">
            <v>3210265</v>
          </cell>
          <cell r="L73">
            <v>5116686</v>
          </cell>
          <cell r="M73">
            <v>0</v>
          </cell>
          <cell r="N73">
            <v>357728</v>
          </cell>
          <cell r="O73">
            <v>1515836</v>
          </cell>
          <cell r="P73">
            <v>4415461</v>
          </cell>
          <cell r="Q73">
            <v>23408288</v>
          </cell>
          <cell r="R73">
            <v>2260768</v>
          </cell>
          <cell r="S73">
            <v>1816516</v>
          </cell>
          <cell r="T73">
            <v>23874</v>
          </cell>
          <cell r="U73">
            <v>2448384</v>
          </cell>
          <cell r="V73">
            <v>758066</v>
          </cell>
          <cell r="W73">
            <v>955625</v>
          </cell>
          <cell r="X73">
            <v>3935011</v>
          </cell>
          <cell r="Y73">
            <v>2928800</v>
          </cell>
          <cell r="Z73">
            <v>15127044</v>
          </cell>
          <cell r="AA73">
            <v>3905645</v>
          </cell>
          <cell r="AB73">
            <v>19032689</v>
          </cell>
          <cell r="AC73">
            <v>4415461</v>
          </cell>
          <cell r="AD73">
            <v>23448150</v>
          </cell>
          <cell r="AE73">
            <v>-39862</v>
          </cell>
          <cell r="AF73">
            <v>8908594</v>
          </cell>
          <cell r="AG73">
            <v>8868732</v>
          </cell>
        </row>
        <row r="74">
          <cell r="A74" t="str">
            <v>072</v>
          </cell>
          <cell r="B74" t="str">
            <v>AURORA</v>
          </cell>
          <cell r="C74">
            <v>39801</v>
          </cell>
          <cell r="D74">
            <v>0</v>
          </cell>
          <cell r="E74">
            <v>39801</v>
          </cell>
          <cell r="F74">
            <v>0</v>
          </cell>
          <cell r="G74">
            <v>0</v>
          </cell>
          <cell r="H74">
            <v>16261</v>
          </cell>
          <cell r="I74">
            <v>390</v>
          </cell>
          <cell r="J74">
            <v>2470</v>
          </cell>
          <cell r="K74">
            <v>34650</v>
          </cell>
          <cell r="L74">
            <v>41900</v>
          </cell>
          <cell r="M74">
            <v>800</v>
          </cell>
          <cell r="N74">
            <v>18738</v>
          </cell>
          <cell r="O74">
            <v>0</v>
          </cell>
          <cell r="P74">
            <v>0</v>
          </cell>
          <cell r="Q74">
            <v>155010</v>
          </cell>
          <cell r="R74">
            <v>28640</v>
          </cell>
          <cell r="S74">
            <v>19835</v>
          </cell>
          <cell r="T74">
            <v>1117</v>
          </cell>
          <cell r="U74">
            <v>53635</v>
          </cell>
          <cell r="V74">
            <v>530</v>
          </cell>
          <cell r="W74">
            <v>28515</v>
          </cell>
          <cell r="X74">
            <v>0</v>
          </cell>
          <cell r="Y74">
            <v>0</v>
          </cell>
          <cell r="Z74">
            <v>132272</v>
          </cell>
          <cell r="AA74">
            <v>27407</v>
          </cell>
          <cell r="AB74">
            <v>159679</v>
          </cell>
          <cell r="AC74">
            <v>0</v>
          </cell>
          <cell r="AD74">
            <v>159679</v>
          </cell>
          <cell r="AE74">
            <v>-4669</v>
          </cell>
          <cell r="AF74">
            <v>138435</v>
          </cell>
          <cell r="AG74">
            <v>133766</v>
          </cell>
        </row>
        <row r="75">
          <cell r="A75" t="str">
            <v>073</v>
          </cell>
          <cell r="B75" t="str">
            <v>BRANDON</v>
          </cell>
          <cell r="C75">
            <v>64647</v>
          </cell>
          <cell r="D75">
            <v>0</v>
          </cell>
          <cell r="E75">
            <v>64647</v>
          </cell>
          <cell r="F75">
            <v>0</v>
          </cell>
          <cell r="G75">
            <v>0</v>
          </cell>
          <cell r="H75">
            <v>27983</v>
          </cell>
          <cell r="I75">
            <v>865</v>
          </cell>
          <cell r="J75">
            <v>200</v>
          </cell>
          <cell r="K75">
            <v>35425</v>
          </cell>
          <cell r="L75">
            <v>144475</v>
          </cell>
          <cell r="M75">
            <v>0</v>
          </cell>
          <cell r="N75">
            <v>200</v>
          </cell>
          <cell r="O75">
            <v>0</v>
          </cell>
          <cell r="P75">
            <v>20000</v>
          </cell>
          <cell r="Q75">
            <v>293795</v>
          </cell>
          <cell r="R75">
            <v>25399</v>
          </cell>
          <cell r="S75">
            <v>72258</v>
          </cell>
          <cell r="T75">
            <v>600</v>
          </cell>
          <cell r="U75">
            <v>28724</v>
          </cell>
          <cell r="V75">
            <v>6000</v>
          </cell>
          <cell r="W75">
            <v>33547</v>
          </cell>
          <cell r="X75">
            <v>0</v>
          </cell>
          <cell r="Y75">
            <v>0</v>
          </cell>
          <cell r="Z75">
            <v>166528</v>
          </cell>
          <cell r="AA75">
            <v>126254</v>
          </cell>
          <cell r="AB75">
            <v>292782</v>
          </cell>
          <cell r="AC75">
            <v>20000</v>
          </cell>
          <cell r="AD75">
            <v>312782</v>
          </cell>
          <cell r="AE75">
            <v>-18987</v>
          </cell>
          <cell r="AF75">
            <v>441091</v>
          </cell>
          <cell r="AG75">
            <v>422104</v>
          </cell>
        </row>
        <row r="76">
          <cell r="A76" t="str">
            <v>074</v>
          </cell>
          <cell r="B76" t="str">
            <v>FAIRBANK</v>
          </cell>
          <cell r="C76">
            <v>285699</v>
          </cell>
          <cell r="D76">
            <v>0</v>
          </cell>
          <cell r="E76">
            <v>285699</v>
          </cell>
          <cell r="F76">
            <v>0</v>
          </cell>
          <cell r="G76">
            <v>226214</v>
          </cell>
          <cell r="H76">
            <v>90550</v>
          </cell>
          <cell r="I76">
            <v>2370</v>
          </cell>
          <cell r="J76">
            <v>10108</v>
          </cell>
          <cell r="K76">
            <v>286424.34999999998</v>
          </cell>
          <cell r="L76">
            <v>1786858</v>
          </cell>
          <cell r="M76">
            <v>0</v>
          </cell>
          <cell r="N76">
            <v>29870</v>
          </cell>
          <cell r="O76">
            <v>1000000</v>
          </cell>
          <cell r="P76">
            <v>351176</v>
          </cell>
          <cell r="Q76">
            <v>4069269.35</v>
          </cell>
          <cell r="R76">
            <v>345671</v>
          </cell>
          <cell r="S76">
            <v>139188</v>
          </cell>
          <cell r="T76">
            <v>1575</v>
          </cell>
          <cell r="U76">
            <v>300999</v>
          </cell>
          <cell r="V76">
            <v>775</v>
          </cell>
          <cell r="W76">
            <v>78430</v>
          </cell>
          <cell r="X76">
            <v>106064</v>
          </cell>
          <cell r="Y76">
            <v>0</v>
          </cell>
          <cell r="Z76">
            <v>972702</v>
          </cell>
          <cell r="AA76">
            <v>2987230</v>
          </cell>
          <cell r="AB76">
            <v>3959932</v>
          </cell>
          <cell r="AC76">
            <v>351176</v>
          </cell>
          <cell r="AD76">
            <v>4311108</v>
          </cell>
          <cell r="AE76">
            <v>-241838.65000000002</v>
          </cell>
          <cell r="AF76">
            <v>3061192</v>
          </cell>
          <cell r="AG76">
            <v>2819353.35</v>
          </cell>
        </row>
        <row r="77">
          <cell r="A77" t="str">
            <v>075</v>
          </cell>
          <cell r="B77" t="str">
            <v>HAZLETON</v>
          </cell>
          <cell r="C77">
            <v>141635</v>
          </cell>
          <cell r="D77">
            <v>0</v>
          </cell>
          <cell r="E77">
            <v>141635</v>
          </cell>
          <cell r="F77">
            <v>0</v>
          </cell>
          <cell r="G77">
            <v>0</v>
          </cell>
          <cell r="H77">
            <v>64240</v>
          </cell>
          <cell r="I77">
            <v>4025</v>
          </cell>
          <cell r="J77">
            <v>5700</v>
          </cell>
          <cell r="K77">
            <v>102576</v>
          </cell>
          <cell r="L77">
            <v>267150</v>
          </cell>
          <cell r="M77">
            <v>0</v>
          </cell>
          <cell r="N77">
            <v>100</v>
          </cell>
          <cell r="O77">
            <v>0</v>
          </cell>
          <cell r="P77">
            <v>0</v>
          </cell>
          <cell r="Q77">
            <v>585426</v>
          </cell>
          <cell r="R77">
            <v>71485</v>
          </cell>
          <cell r="S77">
            <v>153855</v>
          </cell>
          <cell r="T77">
            <v>0</v>
          </cell>
          <cell r="U77">
            <v>47581</v>
          </cell>
          <cell r="V77">
            <v>20200</v>
          </cell>
          <cell r="W77">
            <v>57760</v>
          </cell>
          <cell r="X77">
            <v>0</v>
          </cell>
          <cell r="Y77">
            <v>0</v>
          </cell>
          <cell r="Z77">
            <v>350881</v>
          </cell>
          <cell r="AA77">
            <v>233025</v>
          </cell>
          <cell r="AB77">
            <v>583906</v>
          </cell>
          <cell r="AC77">
            <v>0</v>
          </cell>
          <cell r="AD77">
            <v>583906</v>
          </cell>
          <cell r="AE77">
            <v>1520</v>
          </cell>
          <cell r="AF77">
            <v>835259</v>
          </cell>
          <cell r="AG77">
            <v>836779</v>
          </cell>
        </row>
        <row r="78">
          <cell r="A78" t="str">
            <v>076</v>
          </cell>
          <cell r="B78" t="str">
            <v>INDEPENDENCE</v>
          </cell>
          <cell r="C78">
            <v>2974200</v>
          </cell>
          <cell r="D78">
            <v>0</v>
          </cell>
          <cell r="E78">
            <v>2974200</v>
          </cell>
          <cell r="F78">
            <v>0</v>
          </cell>
          <cell r="G78">
            <v>672171</v>
          </cell>
          <cell r="H78">
            <v>771962</v>
          </cell>
          <cell r="I78">
            <v>56150</v>
          </cell>
          <cell r="J78">
            <v>1538955</v>
          </cell>
          <cell r="K78">
            <v>1077414</v>
          </cell>
          <cell r="L78">
            <v>1994775</v>
          </cell>
          <cell r="M78">
            <v>22500</v>
          </cell>
          <cell r="N78">
            <v>81584</v>
          </cell>
          <cell r="O78">
            <v>0</v>
          </cell>
          <cell r="P78">
            <v>2502287</v>
          </cell>
          <cell r="Q78">
            <v>11691998</v>
          </cell>
          <cell r="R78">
            <v>1678351</v>
          </cell>
          <cell r="S78">
            <v>1603689</v>
          </cell>
          <cell r="T78">
            <v>1000</v>
          </cell>
          <cell r="U78">
            <v>1286698</v>
          </cell>
          <cell r="V78">
            <v>124421</v>
          </cell>
          <cell r="W78">
            <v>538603</v>
          </cell>
          <cell r="X78">
            <v>1506110</v>
          </cell>
          <cell r="Y78">
            <v>600597</v>
          </cell>
          <cell r="Z78">
            <v>7339469</v>
          </cell>
          <cell r="AA78">
            <v>2396843</v>
          </cell>
          <cell r="AB78">
            <v>9736312</v>
          </cell>
          <cell r="AC78">
            <v>2502287</v>
          </cell>
          <cell r="AD78">
            <v>12238599</v>
          </cell>
          <cell r="AE78">
            <v>-546601</v>
          </cell>
          <cell r="AF78">
            <v>7340241</v>
          </cell>
          <cell r="AG78">
            <v>6793640</v>
          </cell>
        </row>
        <row r="79">
          <cell r="A79" t="str">
            <v>077</v>
          </cell>
          <cell r="B79" t="str">
            <v>JESUP</v>
          </cell>
          <cell r="C79">
            <v>1349184</v>
          </cell>
          <cell r="D79">
            <v>0</v>
          </cell>
          <cell r="E79">
            <v>1349184</v>
          </cell>
          <cell r="F79">
            <v>0</v>
          </cell>
          <cell r="G79">
            <v>0</v>
          </cell>
          <cell r="H79">
            <v>232362</v>
          </cell>
          <cell r="I79">
            <v>23150</v>
          </cell>
          <cell r="J79">
            <v>26060</v>
          </cell>
          <cell r="K79">
            <v>402353</v>
          </cell>
          <cell r="L79">
            <v>912490</v>
          </cell>
          <cell r="M79">
            <v>200</v>
          </cell>
          <cell r="N79">
            <v>366400</v>
          </cell>
          <cell r="O79">
            <v>1050</v>
          </cell>
          <cell r="P79">
            <v>359255</v>
          </cell>
          <cell r="Q79">
            <v>3672504</v>
          </cell>
          <cell r="R79">
            <v>596682</v>
          </cell>
          <cell r="S79">
            <v>490893</v>
          </cell>
          <cell r="T79">
            <v>1900</v>
          </cell>
          <cell r="U79">
            <v>270861</v>
          </cell>
          <cell r="V79">
            <v>7682</v>
          </cell>
          <cell r="W79">
            <v>167901</v>
          </cell>
          <cell r="X79">
            <v>563066</v>
          </cell>
          <cell r="Y79">
            <v>1944815</v>
          </cell>
          <cell r="Z79">
            <v>4043800</v>
          </cell>
          <cell r="AA79">
            <v>571995</v>
          </cell>
          <cell r="AB79">
            <v>4615795</v>
          </cell>
          <cell r="AC79">
            <v>359255</v>
          </cell>
          <cell r="AD79">
            <v>4975050</v>
          </cell>
          <cell r="AE79">
            <v>-1302546</v>
          </cell>
          <cell r="AF79">
            <v>2754531</v>
          </cell>
          <cell r="AG79">
            <v>1451985</v>
          </cell>
        </row>
        <row r="80">
          <cell r="A80" t="str">
            <v>078</v>
          </cell>
          <cell r="B80" t="str">
            <v>LAMONT</v>
          </cell>
          <cell r="C80">
            <v>101893</v>
          </cell>
          <cell r="D80">
            <v>0</v>
          </cell>
          <cell r="E80">
            <v>101893</v>
          </cell>
          <cell r="F80">
            <v>0</v>
          </cell>
          <cell r="G80">
            <v>0</v>
          </cell>
          <cell r="H80">
            <v>47404</v>
          </cell>
          <cell r="I80">
            <v>465</v>
          </cell>
          <cell r="J80">
            <v>6000</v>
          </cell>
          <cell r="K80">
            <v>319530</v>
          </cell>
          <cell r="L80">
            <v>190600</v>
          </cell>
          <cell r="M80">
            <v>0</v>
          </cell>
          <cell r="N80">
            <v>2000</v>
          </cell>
          <cell r="O80">
            <v>357274</v>
          </cell>
          <cell r="P80">
            <v>0</v>
          </cell>
          <cell r="Q80">
            <v>1025166</v>
          </cell>
          <cell r="R80">
            <v>82098</v>
          </cell>
          <cell r="S80">
            <v>88885</v>
          </cell>
          <cell r="T80">
            <v>2550</v>
          </cell>
          <cell r="U80">
            <v>53718</v>
          </cell>
          <cell r="V80">
            <v>4818</v>
          </cell>
          <cell r="W80">
            <v>52725</v>
          </cell>
          <cell r="X80">
            <v>0</v>
          </cell>
          <cell r="Y80">
            <v>0</v>
          </cell>
          <cell r="Z80">
            <v>284794</v>
          </cell>
          <cell r="AA80">
            <v>851578</v>
          </cell>
          <cell r="AB80">
            <v>1136372</v>
          </cell>
          <cell r="AC80">
            <v>0</v>
          </cell>
          <cell r="AD80">
            <v>1136372</v>
          </cell>
          <cell r="AE80">
            <v>-111206</v>
          </cell>
          <cell r="AF80">
            <v>242603</v>
          </cell>
          <cell r="AG80">
            <v>131397</v>
          </cell>
        </row>
        <row r="81">
          <cell r="A81" t="str">
            <v>079</v>
          </cell>
          <cell r="B81" t="str">
            <v>QUASQUETON</v>
          </cell>
          <cell r="C81">
            <v>136844</v>
          </cell>
          <cell r="D81">
            <v>0</v>
          </cell>
          <cell r="E81">
            <v>136844</v>
          </cell>
          <cell r="F81">
            <v>0</v>
          </cell>
          <cell r="G81">
            <v>0</v>
          </cell>
          <cell r="H81">
            <v>46921</v>
          </cell>
          <cell r="I81">
            <v>1000</v>
          </cell>
          <cell r="J81">
            <v>15000</v>
          </cell>
          <cell r="K81">
            <v>66710</v>
          </cell>
          <cell r="L81">
            <v>116181</v>
          </cell>
          <cell r="M81">
            <v>0</v>
          </cell>
          <cell r="N81">
            <v>10000</v>
          </cell>
          <cell r="O81">
            <v>0</v>
          </cell>
          <cell r="P81">
            <v>0</v>
          </cell>
          <cell r="Q81">
            <v>392656</v>
          </cell>
          <cell r="R81">
            <v>48709</v>
          </cell>
          <cell r="S81">
            <v>133726</v>
          </cell>
          <cell r="T81">
            <v>0</v>
          </cell>
          <cell r="U81">
            <v>34686</v>
          </cell>
          <cell r="V81">
            <v>1700</v>
          </cell>
          <cell r="W81">
            <v>67900</v>
          </cell>
          <cell r="X81">
            <v>0</v>
          </cell>
          <cell r="Y81">
            <v>0</v>
          </cell>
          <cell r="Z81">
            <v>286721</v>
          </cell>
          <cell r="AA81">
            <v>96330</v>
          </cell>
          <cell r="AB81">
            <v>383051</v>
          </cell>
          <cell r="AC81">
            <v>0</v>
          </cell>
          <cell r="AD81">
            <v>383051</v>
          </cell>
          <cell r="AE81">
            <v>9605</v>
          </cell>
          <cell r="AF81">
            <v>328055</v>
          </cell>
          <cell r="AG81">
            <v>337660</v>
          </cell>
        </row>
        <row r="82">
          <cell r="A82" t="str">
            <v>080</v>
          </cell>
          <cell r="B82" t="str">
            <v>ROWLEY</v>
          </cell>
          <cell r="C82">
            <v>64334</v>
          </cell>
          <cell r="D82">
            <v>0</v>
          </cell>
          <cell r="E82">
            <v>64334</v>
          </cell>
          <cell r="F82">
            <v>0</v>
          </cell>
          <cell r="G82">
            <v>0</v>
          </cell>
          <cell r="H82">
            <v>23032</v>
          </cell>
          <cell r="I82">
            <v>400</v>
          </cell>
          <cell r="J82">
            <v>2400</v>
          </cell>
          <cell r="K82">
            <v>27748</v>
          </cell>
          <cell r="L82">
            <v>47652</v>
          </cell>
          <cell r="M82">
            <v>0</v>
          </cell>
          <cell r="N82">
            <v>590</v>
          </cell>
          <cell r="O82">
            <v>0</v>
          </cell>
          <cell r="P82">
            <v>0</v>
          </cell>
          <cell r="Q82">
            <v>166156</v>
          </cell>
          <cell r="R82">
            <v>21616</v>
          </cell>
          <cell r="S82">
            <v>58696</v>
          </cell>
          <cell r="T82">
            <v>910</v>
          </cell>
          <cell r="U82">
            <v>18900</v>
          </cell>
          <cell r="V82">
            <v>753</v>
          </cell>
          <cell r="W82">
            <v>37675</v>
          </cell>
          <cell r="X82">
            <v>0</v>
          </cell>
          <cell r="Y82">
            <v>0</v>
          </cell>
          <cell r="Z82">
            <v>138550</v>
          </cell>
          <cell r="AA82">
            <v>19400</v>
          </cell>
          <cell r="AB82">
            <v>157950</v>
          </cell>
          <cell r="AC82">
            <v>0</v>
          </cell>
          <cell r="AD82">
            <v>157950</v>
          </cell>
          <cell r="AE82">
            <v>8206</v>
          </cell>
          <cell r="AF82">
            <v>442239</v>
          </cell>
          <cell r="AG82">
            <v>450445</v>
          </cell>
        </row>
        <row r="83">
          <cell r="A83" t="str">
            <v>081</v>
          </cell>
          <cell r="B83" t="str">
            <v>STANLEY</v>
          </cell>
          <cell r="C83">
            <v>15223</v>
          </cell>
          <cell r="D83">
            <v>0</v>
          </cell>
          <cell r="E83">
            <v>15223</v>
          </cell>
          <cell r="F83">
            <v>0</v>
          </cell>
          <cell r="G83">
            <v>0</v>
          </cell>
          <cell r="H83">
            <v>12670</v>
          </cell>
          <cell r="I83">
            <v>0</v>
          </cell>
          <cell r="J83">
            <v>15</v>
          </cell>
          <cell r="K83">
            <v>28730</v>
          </cell>
          <cell r="L83">
            <v>21168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77806</v>
          </cell>
          <cell r="R83">
            <v>24750</v>
          </cell>
          <cell r="S83">
            <v>8500</v>
          </cell>
          <cell r="T83">
            <v>0</v>
          </cell>
          <cell r="U83">
            <v>3450</v>
          </cell>
          <cell r="V83">
            <v>1500</v>
          </cell>
          <cell r="W83">
            <v>10050</v>
          </cell>
          <cell r="X83">
            <v>0</v>
          </cell>
          <cell r="Y83">
            <v>0</v>
          </cell>
          <cell r="Z83">
            <v>48250</v>
          </cell>
          <cell r="AA83">
            <v>18571</v>
          </cell>
          <cell r="AB83">
            <v>66821</v>
          </cell>
          <cell r="AC83">
            <v>0</v>
          </cell>
          <cell r="AD83">
            <v>66821</v>
          </cell>
          <cell r="AE83">
            <v>10985</v>
          </cell>
          <cell r="AF83">
            <v>77127</v>
          </cell>
          <cell r="AG83">
            <v>88112</v>
          </cell>
        </row>
        <row r="84">
          <cell r="A84" t="str">
            <v>082</v>
          </cell>
          <cell r="B84" t="str">
            <v>WINTHROP</v>
          </cell>
          <cell r="C84">
            <v>206018</v>
          </cell>
          <cell r="D84">
            <v>0</v>
          </cell>
          <cell r="E84">
            <v>206018</v>
          </cell>
          <cell r="F84">
            <v>0</v>
          </cell>
          <cell r="G84">
            <v>0</v>
          </cell>
          <cell r="H84">
            <v>72049</v>
          </cell>
          <cell r="I84">
            <v>1250</v>
          </cell>
          <cell r="J84">
            <v>4700</v>
          </cell>
          <cell r="K84">
            <v>153395</v>
          </cell>
          <cell r="L84">
            <v>390200</v>
          </cell>
          <cell r="M84">
            <v>0</v>
          </cell>
          <cell r="N84">
            <v>98900</v>
          </cell>
          <cell r="O84">
            <v>200000</v>
          </cell>
          <cell r="P84">
            <v>0</v>
          </cell>
          <cell r="Q84">
            <v>1126512</v>
          </cell>
          <cell r="R84">
            <v>109166</v>
          </cell>
          <cell r="S84">
            <v>232500</v>
          </cell>
          <cell r="T84">
            <v>500</v>
          </cell>
          <cell r="U84">
            <v>158126</v>
          </cell>
          <cell r="V84">
            <v>6601</v>
          </cell>
          <cell r="W84">
            <v>81055</v>
          </cell>
          <cell r="X84">
            <v>0</v>
          </cell>
          <cell r="Y84">
            <v>0</v>
          </cell>
          <cell r="Z84">
            <v>587948</v>
          </cell>
          <cell r="AA84">
            <v>581600</v>
          </cell>
          <cell r="AB84">
            <v>1169548</v>
          </cell>
          <cell r="AC84">
            <v>0</v>
          </cell>
          <cell r="AD84">
            <v>1169548</v>
          </cell>
          <cell r="AE84">
            <v>-43036</v>
          </cell>
          <cell r="AF84">
            <v>1202421</v>
          </cell>
          <cell r="AG84">
            <v>1159385</v>
          </cell>
        </row>
        <row r="85">
          <cell r="A85" t="str">
            <v>083</v>
          </cell>
          <cell r="B85" t="str">
            <v>ALBERT CITY</v>
          </cell>
          <cell r="C85">
            <v>265442</v>
          </cell>
          <cell r="D85">
            <v>0</v>
          </cell>
          <cell r="E85">
            <v>265442</v>
          </cell>
          <cell r="F85">
            <v>0</v>
          </cell>
          <cell r="G85">
            <v>0</v>
          </cell>
          <cell r="H85">
            <v>126256</v>
          </cell>
          <cell r="I85">
            <v>1365</v>
          </cell>
          <cell r="J85">
            <v>3455</v>
          </cell>
          <cell r="K85">
            <v>1434200</v>
          </cell>
          <cell r="L85">
            <v>451670</v>
          </cell>
          <cell r="M85">
            <v>0</v>
          </cell>
          <cell r="N85">
            <v>40880</v>
          </cell>
          <cell r="O85">
            <v>1174100</v>
          </cell>
          <cell r="P85">
            <v>66059</v>
          </cell>
          <cell r="Q85">
            <v>3563427</v>
          </cell>
          <cell r="R85">
            <v>31630</v>
          </cell>
          <cell r="S85">
            <v>322250</v>
          </cell>
          <cell r="T85">
            <v>3100</v>
          </cell>
          <cell r="U85">
            <v>155620</v>
          </cell>
          <cell r="V85">
            <v>234300</v>
          </cell>
          <cell r="W85">
            <v>91700</v>
          </cell>
          <cell r="X85">
            <v>364000</v>
          </cell>
          <cell r="Y85">
            <v>3800</v>
          </cell>
          <cell r="Z85">
            <v>1206400</v>
          </cell>
          <cell r="AA85">
            <v>2322910</v>
          </cell>
          <cell r="AB85">
            <v>3529310</v>
          </cell>
          <cell r="AC85">
            <v>66059</v>
          </cell>
          <cell r="AD85">
            <v>3595369</v>
          </cell>
          <cell r="AE85">
            <v>-31942</v>
          </cell>
          <cell r="AF85">
            <v>650770</v>
          </cell>
          <cell r="AG85">
            <v>618828</v>
          </cell>
        </row>
        <row r="86">
          <cell r="A86" t="str">
            <v>084</v>
          </cell>
          <cell r="B86" t="str">
            <v>ALTA</v>
          </cell>
          <cell r="C86">
            <v>504523</v>
          </cell>
          <cell r="D86">
            <v>0</v>
          </cell>
          <cell r="E86">
            <v>504523</v>
          </cell>
          <cell r="F86">
            <v>0</v>
          </cell>
          <cell r="G86">
            <v>50000</v>
          </cell>
          <cell r="H86">
            <v>211271</v>
          </cell>
          <cell r="I86">
            <v>4750</v>
          </cell>
          <cell r="J86">
            <v>27025</v>
          </cell>
          <cell r="K86">
            <v>281807</v>
          </cell>
          <cell r="L86">
            <v>541750</v>
          </cell>
          <cell r="M86">
            <v>6000</v>
          </cell>
          <cell r="N86">
            <v>70800</v>
          </cell>
          <cell r="O86">
            <v>0</v>
          </cell>
          <cell r="P86">
            <v>283064</v>
          </cell>
          <cell r="Q86">
            <v>1980990</v>
          </cell>
          <cell r="R86">
            <v>258165</v>
          </cell>
          <cell r="S86">
            <v>332315</v>
          </cell>
          <cell r="T86">
            <v>0</v>
          </cell>
          <cell r="U86">
            <v>304911</v>
          </cell>
          <cell r="V86">
            <v>68386</v>
          </cell>
          <cell r="W86">
            <v>178353</v>
          </cell>
          <cell r="X86">
            <v>73485</v>
          </cell>
          <cell r="Y86">
            <v>43500</v>
          </cell>
          <cell r="Z86">
            <v>1259115</v>
          </cell>
          <cell r="AA86">
            <v>772669</v>
          </cell>
          <cell r="AB86">
            <v>2031784</v>
          </cell>
          <cell r="AC86">
            <v>283064</v>
          </cell>
          <cell r="AD86">
            <v>2314848</v>
          </cell>
          <cell r="AE86">
            <v>-333858</v>
          </cell>
          <cell r="AF86">
            <v>391796</v>
          </cell>
          <cell r="AG86">
            <v>57938</v>
          </cell>
        </row>
        <row r="87">
          <cell r="A87" t="str">
            <v>085</v>
          </cell>
          <cell r="B87" t="str">
            <v>LAKESIDE</v>
          </cell>
          <cell r="C87">
            <v>211613</v>
          </cell>
          <cell r="D87">
            <v>0</v>
          </cell>
          <cell r="E87">
            <v>211613</v>
          </cell>
          <cell r="F87">
            <v>0</v>
          </cell>
          <cell r="G87">
            <v>0</v>
          </cell>
          <cell r="H87">
            <v>71387</v>
          </cell>
          <cell r="I87">
            <v>2000</v>
          </cell>
          <cell r="J87">
            <v>25000</v>
          </cell>
          <cell r="K87">
            <v>88000</v>
          </cell>
          <cell r="L87">
            <v>364430</v>
          </cell>
          <cell r="M87">
            <v>0</v>
          </cell>
          <cell r="N87">
            <v>5000</v>
          </cell>
          <cell r="O87">
            <v>0</v>
          </cell>
          <cell r="P87">
            <v>0</v>
          </cell>
          <cell r="Q87">
            <v>767430</v>
          </cell>
          <cell r="R87">
            <v>42000</v>
          </cell>
          <cell r="S87">
            <v>84930</v>
          </cell>
          <cell r="T87">
            <v>850</v>
          </cell>
          <cell r="U87">
            <v>20000</v>
          </cell>
          <cell r="V87">
            <v>50000</v>
          </cell>
          <cell r="W87">
            <v>144500</v>
          </cell>
          <cell r="X87">
            <v>0</v>
          </cell>
          <cell r="Y87">
            <v>0</v>
          </cell>
          <cell r="Z87">
            <v>342280</v>
          </cell>
          <cell r="AA87">
            <v>360000</v>
          </cell>
          <cell r="AB87">
            <v>702280</v>
          </cell>
          <cell r="AC87">
            <v>0</v>
          </cell>
          <cell r="AD87">
            <v>702280</v>
          </cell>
          <cell r="AE87">
            <v>65150</v>
          </cell>
          <cell r="AF87">
            <v>1072992</v>
          </cell>
          <cell r="AG87">
            <v>1138142</v>
          </cell>
        </row>
        <row r="88">
          <cell r="A88" t="str">
            <v>086</v>
          </cell>
          <cell r="B88" t="str">
            <v>LINN GROVE</v>
          </cell>
          <cell r="C88">
            <v>32552</v>
          </cell>
          <cell r="D88">
            <v>0</v>
          </cell>
          <cell r="E88">
            <v>32552</v>
          </cell>
          <cell r="F88">
            <v>0</v>
          </cell>
          <cell r="G88">
            <v>0</v>
          </cell>
          <cell r="H88">
            <v>17279</v>
          </cell>
          <cell r="I88">
            <v>250</v>
          </cell>
          <cell r="J88">
            <v>500</v>
          </cell>
          <cell r="K88">
            <v>28238</v>
          </cell>
          <cell r="L88">
            <v>82220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161039</v>
          </cell>
          <cell r="R88">
            <v>6000</v>
          </cell>
          <cell r="S88">
            <v>38026</v>
          </cell>
          <cell r="T88">
            <v>0</v>
          </cell>
          <cell r="U88">
            <v>18275</v>
          </cell>
          <cell r="V88">
            <v>0</v>
          </cell>
          <cell r="W88">
            <v>29577</v>
          </cell>
          <cell r="X88">
            <v>0</v>
          </cell>
          <cell r="Y88">
            <v>0</v>
          </cell>
          <cell r="Z88">
            <v>91878</v>
          </cell>
          <cell r="AA88">
            <v>62277</v>
          </cell>
          <cell r="AB88">
            <v>154155</v>
          </cell>
          <cell r="AC88">
            <v>0</v>
          </cell>
          <cell r="AD88">
            <v>154155</v>
          </cell>
          <cell r="AE88">
            <v>6884</v>
          </cell>
          <cell r="AF88">
            <v>130583</v>
          </cell>
          <cell r="AG88">
            <v>137467</v>
          </cell>
        </row>
        <row r="89">
          <cell r="A89" t="str">
            <v>087</v>
          </cell>
          <cell r="B89" t="str">
            <v>MARATHON</v>
          </cell>
          <cell r="C89">
            <v>135052</v>
          </cell>
          <cell r="D89">
            <v>0</v>
          </cell>
          <cell r="E89">
            <v>135052</v>
          </cell>
          <cell r="F89">
            <v>0</v>
          </cell>
          <cell r="G89">
            <v>0</v>
          </cell>
          <cell r="H89">
            <v>26599</v>
          </cell>
          <cell r="I89">
            <v>775</v>
          </cell>
          <cell r="J89">
            <v>1960</v>
          </cell>
          <cell r="K89">
            <v>44570</v>
          </cell>
          <cell r="L89">
            <v>508450</v>
          </cell>
          <cell r="M89">
            <v>0</v>
          </cell>
          <cell r="N89">
            <v>23645</v>
          </cell>
          <cell r="O89">
            <v>101000</v>
          </cell>
          <cell r="P89">
            <v>7122</v>
          </cell>
          <cell r="Q89">
            <v>849173</v>
          </cell>
          <cell r="R89">
            <v>32980</v>
          </cell>
          <cell r="S89">
            <v>117760</v>
          </cell>
          <cell r="T89">
            <v>2145</v>
          </cell>
          <cell r="U89">
            <v>46038</v>
          </cell>
          <cell r="V89">
            <v>10500</v>
          </cell>
          <cell r="W89">
            <v>45680</v>
          </cell>
          <cell r="X89">
            <v>28395</v>
          </cell>
          <cell r="Y89">
            <v>1500</v>
          </cell>
          <cell r="Z89">
            <v>284998</v>
          </cell>
          <cell r="AA89">
            <v>580448</v>
          </cell>
          <cell r="AB89">
            <v>865446</v>
          </cell>
          <cell r="AC89">
            <v>7122</v>
          </cell>
          <cell r="AD89">
            <v>872568</v>
          </cell>
          <cell r="AE89">
            <v>-23395</v>
          </cell>
          <cell r="AF89">
            <v>759912</v>
          </cell>
          <cell r="AG89">
            <v>736517</v>
          </cell>
        </row>
        <row r="90">
          <cell r="A90" t="str">
            <v>088</v>
          </cell>
          <cell r="B90" t="str">
            <v>NEWELL</v>
          </cell>
          <cell r="C90">
            <v>381876</v>
          </cell>
          <cell r="D90">
            <v>0</v>
          </cell>
          <cell r="E90">
            <v>381876</v>
          </cell>
          <cell r="F90">
            <v>0</v>
          </cell>
          <cell r="G90">
            <v>0</v>
          </cell>
          <cell r="H90">
            <v>100695</v>
          </cell>
          <cell r="I90">
            <v>2525</v>
          </cell>
          <cell r="J90">
            <v>2001</v>
          </cell>
          <cell r="K90">
            <v>353631</v>
          </cell>
          <cell r="L90">
            <v>718600</v>
          </cell>
          <cell r="M90">
            <v>2142</v>
          </cell>
          <cell r="N90">
            <v>102300</v>
          </cell>
          <cell r="O90">
            <v>400000</v>
          </cell>
          <cell r="P90">
            <v>140070</v>
          </cell>
          <cell r="Q90">
            <v>2203840</v>
          </cell>
          <cell r="R90">
            <v>180300</v>
          </cell>
          <cell r="S90">
            <v>137000</v>
          </cell>
          <cell r="T90">
            <v>1000</v>
          </cell>
          <cell r="U90">
            <v>501750</v>
          </cell>
          <cell r="V90">
            <v>210000</v>
          </cell>
          <cell r="W90">
            <v>128600</v>
          </cell>
          <cell r="X90">
            <v>79800</v>
          </cell>
          <cell r="Y90">
            <v>484000</v>
          </cell>
          <cell r="Z90">
            <v>1722450</v>
          </cell>
          <cell r="AA90">
            <v>328460</v>
          </cell>
          <cell r="AB90">
            <v>2050910</v>
          </cell>
          <cell r="AC90">
            <v>140070</v>
          </cell>
          <cell r="AD90">
            <v>2190980</v>
          </cell>
          <cell r="AE90">
            <v>12860</v>
          </cell>
          <cell r="AF90">
            <v>1181693</v>
          </cell>
          <cell r="AG90">
            <v>1194553</v>
          </cell>
        </row>
        <row r="91">
          <cell r="A91" t="str">
            <v>089</v>
          </cell>
          <cell r="B91" t="str">
            <v>REMBRANDT</v>
          </cell>
          <cell r="C91">
            <v>26877</v>
          </cell>
          <cell r="D91">
            <v>0</v>
          </cell>
          <cell r="E91">
            <v>26877</v>
          </cell>
          <cell r="F91">
            <v>0</v>
          </cell>
          <cell r="G91">
            <v>0</v>
          </cell>
          <cell r="H91">
            <v>19042</v>
          </cell>
          <cell r="I91">
            <v>420</v>
          </cell>
          <cell r="J91">
            <v>2750</v>
          </cell>
          <cell r="K91">
            <v>26900</v>
          </cell>
          <cell r="L91">
            <v>81725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157714</v>
          </cell>
          <cell r="R91">
            <v>15120</v>
          </cell>
          <cell r="S91">
            <v>43000</v>
          </cell>
          <cell r="T91">
            <v>1725</v>
          </cell>
          <cell r="U91">
            <v>25390</v>
          </cell>
          <cell r="V91">
            <v>20000</v>
          </cell>
          <cell r="W91">
            <v>28755</v>
          </cell>
          <cell r="X91">
            <v>0</v>
          </cell>
          <cell r="Y91">
            <v>0</v>
          </cell>
          <cell r="Z91">
            <v>133990</v>
          </cell>
          <cell r="AA91">
            <v>64425</v>
          </cell>
          <cell r="AB91">
            <v>198415</v>
          </cell>
          <cell r="AC91">
            <v>0</v>
          </cell>
          <cell r="AD91">
            <v>198415</v>
          </cell>
          <cell r="AE91">
            <v>-40701</v>
          </cell>
          <cell r="AF91">
            <v>216399</v>
          </cell>
          <cell r="AG91">
            <v>175698</v>
          </cell>
        </row>
        <row r="92">
          <cell r="A92" t="str">
            <v>090</v>
          </cell>
          <cell r="B92" t="str">
            <v>SIOUX RAPIDS</v>
          </cell>
          <cell r="C92">
            <v>243913</v>
          </cell>
          <cell r="D92">
            <v>0</v>
          </cell>
          <cell r="E92">
            <v>243913</v>
          </cell>
          <cell r="F92">
            <v>0</v>
          </cell>
          <cell r="G92">
            <v>0</v>
          </cell>
          <cell r="H92">
            <v>89082</v>
          </cell>
          <cell r="I92">
            <v>48850</v>
          </cell>
          <cell r="J92">
            <v>843</v>
          </cell>
          <cell r="K92">
            <v>118014.5</v>
          </cell>
          <cell r="L92">
            <v>438648</v>
          </cell>
          <cell r="M92">
            <v>0</v>
          </cell>
          <cell r="N92">
            <v>16500</v>
          </cell>
          <cell r="O92">
            <v>0</v>
          </cell>
          <cell r="P92">
            <v>79000</v>
          </cell>
          <cell r="Q92">
            <v>1034850.5</v>
          </cell>
          <cell r="R92">
            <v>102883</v>
          </cell>
          <cell r="S92">
            <v>169852</v>
          </cell>
          <cell r="T92">
            <v>1630</v>
          </cell>
          <cell r="U92">
            <v>96432</v>
          </cell>
          <cell r="V92">
            <v>6200</v>
          </cell>
          <cell r="W92">
            <v>82541</v>
          </cell>
          <cell r="X92">
            <v>54443</v>
          </cell>
          <cell r="Y92">
            <v>125000</v>
          </cell>
          <cell r="Z92">
            <v>638981</v>
          </cell>
          <cell r="AA92">
            <v>379944</v>
          </cell>
          <cell r="AB92">
            <v>1018925</v>
          </cell>
          <cell r="AC92">
            <v>79000</v>
          </cell>
          <cell r="AD92">
            <v>1097925</v>
          </cell>
          <cell r="AE92">
            <v>-63074.5</v>
          </cell>
          <cell r="AF92">
            <v>1010553</v>
          </cell>
          <cell r="AG92">
            <v>947478.5</v>
          </cell>
        </row>
        <row r="93">
          <cell r="A93" t="str">
            <v>091</v>
          </cell>
          <cell r="B93" t="str">
            <v>STORM LAKE</v>
          </cell>
          <cell r="C93">
            <v>4218861</v>
          </cell>
          <cell r="D93">
            <v>0</v>
          </cell>
          <cell r="E93">
            <v>4218861</v>
          </cell>
          <cell r="F93">
            <v>0</v>
          </cell>
          <cell r="G93">
            <v>794019</v>
          </cell>
          <cell r="H93">
            <v>2199326</v>
          </cell>
          <cell r="I93">
            <v>279500</v>
          </cell>
          <cell r="J93">
            <v>125200</v>
          </cell>
          <cell r="K93">
            <v>5927604.25</v>
          </cell>
          <cell r="L93">
            <v>12758802</v>
          </cell>
          <cell r="M93">
            <v>0</v>
          </cell>
          <cell r="N93">
            <v>253000</v>
          </cell>
          <cell r="O93">
            <v>0</v>
          </cell>
          <cell r="P93">
            <v>3152980</v>
          </cell>
          <cell r="Q93">
            <v>29709292.25</v>
          </cell>
          <cell r="R93">
            <v>3271882</v>
          </cell>
          <cell r="S93">
            <v>1710060</v>
          </cell>
          <cell r="T93">
            <v>8250</v>
          </cell>
          <cell r="U93">
            <v>1735508</v>
          </cell>
          <cell r="V93">
            <v>82000</v>
          </cell>
          <cell r="W93">
            <v>465171</v>
          </cell>
          <cell r="X93">
            <v>2163550</v>
          </cell>
          <cell r="Y93">
            <v>5123600</v>
          </cell>
          <cell r="Z93">
            <v>14560021</v>
          </cell>
          <cell r="AA93">
            <v>11488635</v>
          </cell>
          <cell r="AB93">
            <v>26048656</v>
          </cell>
          <cell r="AC93">
            <v>3152980</v>
          </cell>
          <cell r="AD93">
            <v>29201636</v>
          </cell>
          <cell r="AE93">
            <v>507656.25</v>
          </cell>
          <cell r="AF93">
            <v>14587464</v>
          </cell>
          <cell r="AG93">
            <v>15095120.25</v>
          </cell>
        </row>
        <row r="94">
          <cell r="A94" t="str">
            <v>092</v>
          </cell>
          <cell r="B94" t="str">
            <v>TRUESDALE</v>
          </cell>
          <cell r="C94">
            <v>11062</v>
          </cell>
          <cell r="D94">
            <v>0</v>
          </cell>
          <cell r="E94">
            <v>11062</v>
          </cell>
          <cell r="F94">
            <v>0</v>
          </cell>
          <cell r="G94">
            <v>0</v>
          </cell>
          <cell r="H94">
            <v>8186</v>
          </cell>
          <cell r="I94">
            <v>440</v>
          </cell>
          <cell r="J94">
            <v>4955</v>
          </cell>
          <cell r="K94">
            <v>5400</v>
          </cell>
          <cell r="L94">
            <v>28000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58043</v>
          </cell>
          <cell r="R94">
            <v>5320</v>
          </cell>
          <cell r="S94">
            <v>14400</v>
          </cell>
          <cell r="T94">
            <v>0</v>
          </cell>
          <cell r="U94">
            <v>600</v>
          </cell>
          <cell r="V94">
            <v>0</v>
          </cell>
          <cell r="W94">
            <v>21070</v>
          </cell>
          <cell r="X94">
            <v>0</v>
          </cell>
          <cell r="Y94">
            <v>0</v>
          </cell>
          <cell r="Z94">
            <v>41390</v>
          </cell>
          <cell r="AA94">
            <v>20020</v>
          </cell>
          <cell r="AB94">
            <v>61410</v>
          </cell>
          <cell r="AC94">
            <v>0</v>
          </cell>
          <cell r="AD94">
            <v>61410</v>
          </cell>
          <cell r="AE94">
            <v>-3367</v>
          </cell>
          <cell r="AF94">
            <v>46336</v>
          </cell>
          <cell r="AG94">
            <v>42969</v>
          </cell>
        </row>
        <row r="95">
          <cell r="A95" t="str">
            <v>093</v>
          </cell>
          <cell r="B95" t="str">
            <v>ALLISON</v>
          </cell>
          <cell r="C95">
            <v>515316</v>
          </cell>
          <cell r="D95">
            <v>0</v>
          </cell>
          <cell r="E95">
            <v>515316</v>
          </cell>
          <cell r="F95">
            <v>0</v>
          </cell>
          <cell r="G95">
            <v>72261</v>
          </cell>
          <cell r="H95">
            <v>69503</v>
          </cell>
          <cell r="I95">
            <v>4154</v>
          </cell>
          <cell r="J95">
            <v>45316</v>
          </cell>
          <cell r="K95">
            <v>1303267</v>
          </cell>
          <cell r="L95">
            <v>582740</v>
          </cell>
          <cell r="M95">
            <v>0</v>
          </cell>
          <cell r="N95">
            <v>82475</v>
          </cell>
          <cell r="O95">
            <v>1500000</v>
          </cell>
          <cell r="P95">
            <v>229611</v>
          </cell>
          <cell r="Q95">
            <v>4404643</v>
          </cell>
          <cell r="R95">
            <v>160245</v>
          </cell>
          <cell r="S95">
            <v>153660</v>
          </cell>
          <cell r="T95">
            <v>7000</v>
          </cell>
          <cell r="U95">
            <v>263993</v>
          </cell>
          <cell r="V95">
            <v>4200</v>
          </cell>
          <cell r="W95">
            <v>157685</v>
          </cell>
          <cell r="X95">
            <v>235573</v>
          </cell>
          <cell r="Y95">
            <v>917500</v>
          </cell>
          <cell r="Z95">
            <v>1899856</v>
          </cell>
          <cell r="AA95">
            <v>2543200</v>
          </cell>
          <cell r="AB95">
            <v>4443056</v>
          </cell>
          <cell r="AC95">
            <v>229611</v>
          </cell>
          <cell r="AD95">
            <v>4672667</v>
          </cell>
          <cell r="AE95">
            <v>-268024</v>
          </cell>
          <cell r="AF95">
            <v>2279661</v>
          </cell>
          <cell r="AG95">
            <v>2011637</v>
          </cell>
        </row>
        <row r="96">
          <cell r="A96" t="str">
            <v>094</v>
          </cell>
          <cell r="B96" t="str">
            <v>APLINGTON</v>
          </cell>
          <cell r="C96">
            <v>457678</v>
          </cell>
          <cell r="D96">
            <v>0</v>
          </cell>
          <cell r="E96">
            <v>457678</v>
          </cell>
          <cell r="F96">
            <v>0</v>
          </cell>
          <cell r="G96">
            <v>2219</v>
          </cell>
          <cell r="H96">
            <v>70773</v>
          </cell>
          <cell r="I96">
            <v>1200</v>
          </cell>
          <cell r="J96">
            <v>13450</v>
          </cell>
          <cell r="K96">
            <v>186335</v>
          </cell>
          <cell r="L96">
            <v>1195050</v>
          </cell>
          <cell r="M96">
            <v>0</v>
          </cell>
          <cell r="N96">
            <v>30000</v>
          </cell>
          <cell r="O96">
            <v>0</v>
          </cell>
          <cell r="P96">
            <v>44000</v>
          </cell>
          <cell r="Q96">
            <v>2000705</v>
          </cell>
          <cell r="R96">
            <v>265904</v>
          </cell>
          <cell r="S96">
            <v>275232</v>
          </cell>
          <cell r="T96">
            <v>2500</v>
          </cell>
          <cell r="U96">
            <v>139716</v>
          </cell>
          <cell r="V96">
            <v>1500</v>
          </cell>
          <cell r="W96">
            <v>147425</v>
          </cell>
          <cell r="X96">
            <v>140201</v>
          </cell>
          <cell r="Y96">
            <v>0</v>
          </cell>
          <cell r="Z96">
            <v>972478</v>
          </cell>
          <cell r="AA96">
            <v>1021195</v>
          </cell>
          <cell r="AB96">
            <v>1993673</v>
          </cell>
          <cell r="AC96">
            <v>44000</v>
          </cell>
          <cell r="AD96">
            <v>2037673</v>
          </cell>
          <cell r="AE96">
            <v>-36968</v>
          </cell>
          <cell r="AF96">
            <v>488564</v>
          </cell>
          <cell r="AG96">
            <v>451596</v>
          </cell>
        </row>
        <row r="97">
          <cell r="A97" t="str">
            <v>095</v>
          </cell>
          <cell r="B97" t="str">
            <v>AREDALE</v>
          </cell>
          <cell r="C97">
            <v>22324</v>
          </cell>
          <cell r="D97">
            <v>0</v>
          </cell>
          <cell r="E97">
            <v>22324</v>
          </cell>
          <cell r="F97">
            <v>0</v>
          </cell>
          <cell r="G97">
            <v>0</v>
          </cell>
          <cell r="H97">
            <v>6386</v>
          </cell>
          <cell r="I97">
            <v>390</v>
          </cell>
          <cell r="J97">
            <v>0</v>
          </cell>
          <cell r="K97">
            <v>5907</v>
          </cell>
          <cell r="L97">
            <v>7000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42007</v>
          </cell>
          <cell r="R97">
            <v>5400</v>
          </cell>
          <cell r="S97">
            <v>8350</v>
          </cell>
          <cell r="T97">
            <v>400</v>
          </cell>
          <cell r="U97">
            <v>3600</v>
          </cell>
          <cell r="V97">
            <v>224</v>
          </cell>
          <cell r="W97">
            <v>24040</v>
          </cell>
          <cell r="X97">
            <v>0</v>
          </cell>
          <cell r="Y97">
            <v>0</v>
          </cell>
          <cell r="Z97">
            <v>42014</v>
          </cell>
          <cell r="AA97">
            <v>7150</v>
          </cell>
          <cell r="AB97">
            <v>49164</v>
          </cell>
          <cell r="AC97">
            <v>0</v>
          </cell>
          <cell r="AD97">
            <v>49164</v>
          </cell>
          <cell r="AE97">
            <v>-7157</v>
          </cell>
          <cell r="AF97">
            <v>58068</v>
          </cell>
          <cell r="AG97">
            <v>50911</v>
          </cell>
        </row>
        <row r="98">
          <cell r="A98" t="str">
            <v>096</v>
          </cell>
          <cell r="B98" t="str">
            <v>BRISTOW</v>
          </cell>
          <cell r="C98">
            <v>30776</v>
          </cell>
          <cell r="D98">
            <v>0</v>
          </cell>
          <cell r="E98">
            <v>30776</v>
          </cell>
          <cell r="F98">
            <v>0</v>
          </cell>
          <cell r="G98">
            <v>0</v>
          </cell>
          <cell r="H98">
            <v>8848</v>
          </cell>
          <cell r="I98">
            <v>0</v>
          </cell>
          <cell r="J98">
            <v>3535</v>
          </cell>
          <cell r="K98">
            <v>108500</v>
          </cell>
          <cell r="L98">
            <v>38350</v>
          </cell>
          <cell r="M98">
            <v>0</v>
          </cell>
          <cell r="N98">
            <v>0</v>
          </cell>
          <cell r="O98">
            <v>0</v>
          </cell>
          <cell r="P98">
            <v>630</v>
          </cell>
          <cell r="Q98">
            <v>190639</v>
          </cell>
          <cell r="R98">
            <v>25000</v>
          </cell>
          <cell r="S98">
            <v>68300</v>
          </cell>
          <cell r="T98">
            <v>1300</v>
          </cell>
          <cell r="U98">
            <v>8850</v>
          </cell>
          <cell r="V98">
            <v>700</v>
          </cell>
          <cell r="W98">
            <v>29400</v>
          </cell>
          <cell r="X98">
            <v>0</v>
          </cell>
          <cell r="Y98">
            <v>0</v>
          </cell>
          <cell r="Z98">
            <v>133550</v>
          </cell>
          <cell r="AA98">
            <v>54300</v>
          </cell>
          <cell r="AB98">
            <v>187850</v>
          </cell>
          <cell r="AC98">
            <v>630</v>
          </cell>
          <cell r="AD98">
            <v>188480</v>
          </cell>
          <cell r="AE98">
            <v>2159</v>
          </cell>
          <cell r="AF98">
            <v>275487</v>
          </cell>
          <cell r="AG98">
            <v>277646</v>
          </cell>
        </row>
        <row r="99">
          <cell r="A99" t="str">
            <v>097</v>
          </cell>
          <cell r="B99" t="str">
            <v>CLARKSVILLE</v>
          </cell>
          <cell r="C99">
            <v>475117</v>
          </cell>
          <cell r="D99">
            <v>0</v>
          </cell>
          <cell r="E99">
            <v>475117</v>
          </cell>
          <cell r="F99">
            <v>0</v>
          </cell>
          <cell r="G99">
            <v>0</v>
          </cell>
          <cell r="H99">
            <v>101706</v>
          </cell>
          <cell r="I99">
            <v>10225</v>
          </cell>
          <cell r="J99">
            <v>3000</v>
          </cell>
          <cell r="K99">
            <v>419581</v>
          </cell>
          <cell r="L99">
            <v>513510</v>
          </cell>
          <cell r="M99">
            <v>0</v>
          </cell>
          <cell r="N99">
            <v>64472</v>
          </cell>
          <cell r="O99">
            <v>0</v>
          </cell>
          <cell r="P99">
            <v>104008</v>
          </cell>
          <cell r="Q99">
            <v>1691619</v>
          </cell>
          <cell r="R99">
            <v>220810</v>
          </cell>
          <cell r="S99">
            <v>179629</v>
          </cell>
          <cell r="T99">
            <v>7000</v>
          </cell>
          <cell r="U99">
            <v>232838</v>
          </cell>
          <cell r="V99">
            <v>488839</v>
          </cell>
          <cell r="W99">
            <v>201152</v>
          </cell>
          <cell r="X99">
            <v>152992</v>
          </cell>
          <cell r="Y99">
            <v>0</v>
          </cell>
          <cell r="Z99">
            <v>1483260</v>
          </cell>
          <cell r="AA99">
            <v>475850</v>
          </cell>
          <cell r="AB99">
            <v>1959110</v>
          </cell>
          <cell r="AC99">
            <v>104008</v>
          </cell>
          <cell r="AD99">
            <v>2063118</v>
          </cell>
          <cell r="AE99">
            <v>-371499</v>
          </cell>
          <cell r="AF99">
            <v>681742</v>
          </cell>
          <cell r="AG99">
            <v>310243</v>
          </cell>
        </row>
        <row r="100">
          <cell r="A100" t="str">
            <v>098</v>
          </cell>
          <cell r="B100" t="str">
            <v>DUMONT</v>
          </cell>
          <cell r="C100">
            <v>189133</v>
          </cell>
          <cell r="D100">
            <v>0</v>
          </cell>
          <cell r="E100">
            <v>189133</v>
          </cell>
          <cell r="F100">
            <v>0</v>
          </cell>
          <cell r="G100">
            <v>0</v>
          </cell>
          <cell r="H100">
            <v>44482</v>
          </cell>
          <cell r="I100">
            <v>1800</v>
          </cell>
          <cell r="J100">
            <v>35900</v>
          </cell>
          <cell r="K100">
            <v>101220</v>
          </cell>
          <cell r="L100">
            <v>218494</v>
          </cell>
          <cell r="M100">
            <v>0</v>
          </cell>
          <cell r="N100">
            <v>2180</v>
          </cell>
          <cell r="O100">
            <v>0</v>
          </cell>
          <cell r="P100">
            <v>106905</v>
          </cell>
          <cell r="Q100">
            <v>700114</v>
          </cell>
          <cell r="R100">
            <v>73800</v>
          </cell>
          <cell r="S100">
            <v>100833</v>
          </cell>
          <cell r="T100">
            <v>8770</v>
          </cell>
          <cell r="U100">
            <v>43455</v>
          </cell>
          <cell r="V100">
            <v>5587</v>
          </cell>
          <cell r="W100">
            <v>99293</v>
          </cell>
          <cell r="X100">
            <v>37310</v>
          </cell>
          <cell r="Y100">
            <v>0</v>
          </cell>
          <cell r="Z100">
            <v>369048</v>
          </cell>
          <cell r="AA100">
            <v>225451</v>
          </cell>
          <cell r="AB100">
            <v>594499</v>
          </cell>
          <cell r="AC100">
            <v>106905</v>
          </cell>
          <cell r="AD100">
            <v>701404</v>
          </cell>
          <cell r="AE100">
            <v>-1290</v>
          </cell>
          <cell r="AF100">
            <v>533771</v>
          </cell>
          <cell r="AG100">
            <v>532481</v>
          </cell>
        </row>
        <row r="101">
          <cell r="A101" t="str">
            <v>099</v>
          </cell>
          <cell r="B101" t="str">
            <v>GREENE</v>
          </cell>
          <cell r="C101">
            <v>565360</v>
          </cell>
          <cell r="D101">
            <v>0</v>
          </cell>
          <cell r="E101">
            <v>565360</v>
          </cell>
          <cell r="F101">
            <v>0</v>
          </cell>
          <cell r="G101">
            <v>0</v>
          </cell>
          <cell r="H101">
            <v>87543</v>
          </cell>
          <cell r="I101">
            <v>2450</v>
          </cell>
          <cell r="J101">
            <v>17020</v>
          </cell>
          <cell r="K101">
            <v>688331</v>
          </cell>
          <cell r="L101">
            <v>726700</v>
          </cell>
          <cell r="M101">
            <v>2500</v>
          </cell>
          <cell r="N101">
            <v>27700</v>
          </cell>
          <cell r="O101">
            <v>1665000</v>
          </cell>
          <cell r="P101">
            <v>68797</v>
          </cell>
          <cell r="Q101">
            <v>3851401</v>
          </cell>
          <cell r="R101">
            <v>208600</v>
          </cell>
          <cell r="S101">
            <v>289340</v>
          </cell>
          <cell r="T101">
            <v>5745</v>
          </cell>
          <cell r="U101">
            <v>358305</v>
          </cell>
          <cell r="V101">
            <v>3000</v>
          </cell>
          <cell r="W101">
            <v>126905</v>
          </cell>
          <cell r="X101">
            <v>174803</v>
          </cell>
          <cell r="Y101">
            <v>0</v>
          </cell>
          <cell r="Z101">
            <v>1166698</v>
          </cell>
          <cell r="AA101">
            <v>2488880</v>
          </cell>
          <cell r="AB101">
            <v>3655578</v>
          </cell>
          <cell r="AC101">
            <v>68797</v>
          </cell>
          <cell r="AD101">
            <v>3724375</v>
          </cell>
          <cell r="AE101">
            <v>127026</v>
          </cell>
          <cell r="AF101">
            <v>2180731</v>
          </cell>
          <cell r="AG101">
            <v>2307757</v>
          </cell>
        </row>
        <row r="102">
          <cell r="A102" t="str">
            <v>100</v>
          </cell>
          <cell r="B102" t="str">
            <v>NEW HARTFORD</v>
          </cell>
          <cell r="C102">
            <v>163825</v>
          </cell>
          <cell r="D102">
            <v>0</v>
          </cell>
          <cell r="E102">
            <v>163825</v>
          </cell>
          <cell r="F102">
            <v>0</v>
          </cell>
          <cell r="G102">
            <v>33750</v>
          </cell>
          <cell r="H102">
            <v>40179</v>
          </cell>
          <cell r="I102">
            <v>640</v>
          </cell>
          <cell r="J102">
            <v>3680</v>
          </cell>
          <cell r="K102">
            <v>74650</v>
          </cell>
          <cell r="L102">
            <v>230216</v>
          </cell>
          <cell r="M102">
            <v>0</v>
          </cell>
          <cell r="N102">
            <v>95897</v>
          </cell>
          <cell r="O102">
            <v>61000</v>
          </cell>
          <cell r="P102">
            <v>36006</v>
          </cell>
          <cell r="Q102">
            <v>739843</v>
          </cell>
          <cell r="R102">
            <v>94547</v>
          </cell>
          <cell r="S102">
            <v>120950</v>
          </cell>
          <cell r="T102">
            <v>2715</v>
          </cell>
          <cell r="U102">
            <v>92181</v>
          </cell>
          <cell r="V102">
            <v>0</v>
          </cell>
          <cell r="W102">
            <v>85570</v>
          </cell>
          <cell r="X102">
            <v>50508</v>
          </cell>
          <cell r="Y102">
            <v>300</v>
          </cell>
          <cell r="Z102">
            <v>446771</v>
          </cell>
          <cell r="AA102">
            <v>228600</v>
          </cell>
          <cell r="AB102">
            <v>675371</v>
          </cell>
          <cell r="AC102">
            <v>36006</v>
          </cell>
          <cell r="AD102">
            <v>711377</v>
          </cell>
          <cell r="AE102">
            <v>28466</v>
          </cell>
          <cell r="AF102">
            <v>269440</v>
          </cell>
          <cell r="AG102">
            <v>297906</v>
          </cell>
        </row>
        <row r="103">
          <cell r="A103" t="str">
            <v>101</v>
          </cell>
          <cell r="B103" t="str">
            <v>PARKERSBURG</v>
          </cell>
          <cell r="C103">
            <v>869636</v>
          </cell>
          <cell r="D103">
            <v>0</v>
          </cell>
          <cell r="E103">
            <v>869636</v>
          </cell>
          <cell r="F103">
            <v>0</v>
          </cell>
          <cell r="G103">
            <v>400000</v>
          </cell>
          <cell r="H103">
            <v>128878</v>
          </cell>
          <cell r="I103">
            <v>8400</v>
          </cell>
          <cell r="J103">
            <v>3000</v>
          </cell>
          <cell r="K103">
            <v>307567</v>
          </cell>
          <cell r="L103">
            <v>734300</v>
          </cell>
          <cell r="M103">
            <v>2300</v>
          </cell>
          <cell r="N103">
            <v>66800</v>
          </cell>
          <cell r="O103">
            <v>0</v>
          </cell>
          <cell r="P103">
            <v>225108</v>
          </cell>
          <cell r="Q103">
            <v>2745989</v>
          </cell>
          <cell r="R103">
            <v>430471</v>
          </cell>
          <cell r="S103">
            <v>519071</v>
          </cell>
          <cell r="T103">
            <v>5234</v>
          </cell>
          <cell r="U103">
            <v>271786</v>
          </cell>
          <cell r="V103">
            <v>355126</v>
          </cell>
          <cell r="W103">
            <v>193522</v>
          </cell>
          <cell r="X103">
            <v>148176</v>
          </cell>
          <cell r="Y103">
            <v>62000</v>
          </cell>
          <cell r="Z103">
            <v>1985386</v>
          </cell>
          <cell r="AA103">
            <v>585000</v>
          </cell>
          <cell r="AB103">
            <v>2570386</v>
          </cell>
          <cell r="AC103">
            <v>225108</v>
          </cell>
          <cell r="AD103">
            <v>2795494</v>
          </cell>
          <cell r="AE103">
            <v>-49505</v>
          </cell>
          <cell r="AF103">
            <v>1551254</v>
          </cell>
          <cell r="AG103">
            <v>1501749</v>
          </cell>
        </row>
        <row r="104">
          <cell r="A104" t="str">
            <v>102</v>
          </cell>
          <cell r="B104" t="str">
            <v>SHELL ROCK</v>
          </cell>
          <cell r="C104">
            <v>618895</v>
          </cell>
          <cell r="D104">
            <v>0</v>
          </cell>
          <cell r="E104">
            <v>618895</v>
          </cell>
          <cell r="F104">
            <v>0</v>
          </cell>
          <cell r="G104">
            <v>147816</v>
          </cell>
          <cell r="H104">
            <v>97440</v>
          </cell>
          <cell r="I104">
            <v>6430</v>
          </cell>
          <cell r="J104">
            <v>16600</v>
          </cell>
          <cell r="K104">
            <v>201708</v>
          </cell>
          <cell r="L104">
            <v>466200</v>
          </cell>
          <cell r="M104">
            <v>7730</v>
          </cell>
          <cell r="N104">
            <v>80100</v>
          </cell>
          <cell r="O104">
            <v>0</v>
          </cell>
          <cell r="P104">
            <v>279763</v>
          </cell>
          <cell r="Q104">
            <v>1922682</v>
          </cell>
          <cell r="R104">
            <v>200062</v>
          </cell>
          <cell r="S104">
            <v>247362</v>
          </cell>
          <cell r="T104">
            <v>5435</v>
          </cell>
          <cell r="U104">
            <v>191293</v>
          </cell>
          <cell r="V104">
            <v>103723</v>
          </cell>
          <cell r="W104">
            <v>161725</v>
          </cell>
          <cell r="X104">
            <v>283923</v>
          </cell>
          <cell r="Y104">
            <v>5000</v>
          </cell>
          <cell r="Z104">
            <v>1198523</v>
          </cell>
          <cell r="AA104">
            <v>490127</v>
          </cell>
          <cell r="AB104">
            <v>1688650</v>
          </cell>
          <cell r="AC104">
            <v>279763</v>
          </cell>
          <cell r="AD104">
            <v>1968413</v>
          </cell>
          <cell r="AE104">
            <v>-45731</v>
          </cell>
          <cell r="AF104">
            <v>1824881</v>
          </cell>
          <cell r="AG104">
            <v>1779150</v>
          </cell>
        </row>
        <row r="105">
          <cell r="A105" t="str">
            <v>103</v>
          </cell>
          <cell r="B105" t="str">
            <v>FARNHAMVILLE</v>
          </cell>
          <cell r="C105">
            <v>149335</v>
          </cell>
          <cell r="D105">
            <v>0</v>
          </cell>
          <cell r="E105">
            <v>149335</v>
          </cell>
          <cell r="F105">
            <v>0</v>
          </cell>
          <cell r="G105">
            <v>0</v>
          </cell>
          <cell r="H105">
            <v>33610</v>
          </cell>
          <cell r="I105">
            <v>200</v>
          </cell>
          <cell r="J105">
            <v>4000</v>
          </cell>
          <cell r="K105">
            <v>297312</v>
          </cell>
          <cell r="L105">
            <v>800034</v>
          </cell>
          <cell r="M105">
            <v>0</v>
          </cell>
          <cell r="N105">
            <v>5100</v>
          </cell>
          <cell r="O105">
            <v>0</v>
          </cell>
          <cell r="P105">
            <v>0</v>
          </cell>
          <cell r="Q105">
            <v>1289591</v>
          </cell>
          <cell r="R105">
            <v>42026</v>
          </cell>
          <cell r="S105">
            <v>104510</v>
          </cell>
          <cell r="T105">
            <v>2300</v>
          </cell>
          <cell r="U105">
            <v>54205</v>
          </cell>
          <cell r="V105">
            <v>232494</v>
          </cell>
          <cell r="W105">
            <v>82460</v>
          </cell>
          <cell r="X105">
            <v>0</v>
          </cell>
          <cell r="Y105">
            <v>0</v>
          </cell>
          <cell r="Z105">
            <v>517995</v>
          </cell>
          <cell r="AA105">
            <v>752114</v>
          </cell>
          <cell r="AB105">
            <v>1270109</v>
          </cell>
          <cell r="AC105">
            <v>0</v>
          </cell>
          <cell r="AD105">
            <v>1270109</v>
          </cell>
          <cell r="AE105">
            <v>19482</v>
          </cell>
          <cell r="AF105">
            <v>540934</v>
          </cell>
          <cell r="AG105">
            <v>560416</v>
          </cell>
        </row>
        <row r="106">
          <cell r="A106" t="str">
            <v>104</v>
          </cell>
          <cell r="B106" t="str">
            <v>JOLLEY</v>
          </cell>
          <cell r="C106">
            <v>8570</v>
          </cell>
          <cell r="D106">
            <v>0</v>
          </cell>
          <cell r="E106">
            <v>8570</v>
          </cell>
          <cell r="F106">
            <v>0</v>
          </cell>
          <cell r="G106">
            <v>0</v>
          </cell>
          <cell r="H106">
            <v>4059</v>
          </cell>
          <cell r="I106">
            <v>0</v>
          </cell>
          <cell r="J106">
            <v>100</v>
          </cell>
          <cell r="K106">
            <v>3800</v>
          </cell>
          <cell r="L106">
            <v>13264</v>
          </cell>
          <cell r="M106">
            <v>1500</v>
          </cell>
          <cell r="N106">
            <v>0</v>
          </cell>
          <cell r="O106">
            <v>0</v>
          </cell>
          <cell r="P106">
            <v>0</v>
          </cell>
          <cell r="Q106">
            <v>31293</v>
          </cell>
          <cell r="R106">
            <v>800</v>
          </cell>
          <cell r="S106">
            <v>5530</v>
          </cell>
          <cell r="T106">
            <v>0</v>
          </cell>
          <cell r="U106">
            <v>1050</v>
          </cell>
          <cell r="V106">
            <v>800</v>
          </cell>
          <cell r="W106">
            <v>6400</v>
          </cell>
          <cell r="X106">
            <v>0</v>
          </cell>
          <cell r="Y106">
            <v>0</v>
          </cell>
          <cell r="Z106">
            <v>14580</v>
          </cell>
          <cell r="AA106">
            <v>11000</v>
          </cell>
          <cell r="AB106">
            <v>25580</v>
          </cell>
          <cell r="AC106">
            <v>0</v>
          </cell>
          <cell r="AD106">
            <v>25580</v>
          </cell>
          <cell r="AE106">
            <v>5713</v>
          </cell>
          <cell r="AF106">
            <v>32509</v>
          </cell>
          <cell r="AG106">
            <v>38222</v>
          </cell>
        </row>
        <row r="107">
          <cell r="A107" t="str">
            <v>105</v>
          </cell>
          <cell r="B107" t="str">
            <v>KNIERIM</v>
          </cell>
          <cell r="C107">
            <v>43895</v>
          </cell>
          <cell r="D107">
            <v>0</v>
          </cell>
          <cell r="E107">
            <v>43895</v>
          </cell>
          <cell r="F107">
            <v>0</v>
          </cell>
          <cell r="G107">
            <v>0</v>
          </cell>
          <cell r="H107">
            <v>6710</v>
          </cell>
          <cell r="I107">
            <v>0</v>
          </cell>
          <cell r="J107">
            <v>374</v>
          </cell>
          <cell r="K107">
            <v>18610</v>
          </cell>
          <cell r="L107">
            <v>14500</v>
          </cell>
          <cell r="M107">
            <v>0</v>
          </cell>
          <cell r="N107">
            <v>8800</v>
          </cell>
          <cell r="O107">
            <v>0</v>
          </cell>
          <cell r="P107">
            <v>0</v>
          </cell>
          <cell r="Q107">
            <v>92889</v>
          </cell>
          <cell r="R107">
            <v>12029</v>
          </cell>
          <cell r="S107">
            <v>36300</v>
          </cell>
          <cell r="T107">
            <v>1000</v>
          </cell>
          <cell r="U107">
            <v>14850</v>
          </cell>
          <cell r="V107">
            <v>6100</v>
          </cell>
          <cell r="W107">
            <v>20550</v>
          </cell>
          <cell r="X107">
            <v>0</v>
          </cell>
          <cell r="Y107">
            <v>0</v>
          </cell>
          <cell r="Z107">
            <v>90829</v>
          </cell>
          <cell r="AA107">
            <v>32000</v>
          </cell>
          <cell r="AB107">
            <v>122829</v>
          </cell>
          <cell r="AC107">
            <v>0</v>
          </cell>
          <cell r="AD107">
            <v>122829</v>
          </cell>
          <cell r="AE107">
            <v>-29940</v>
          </cell>
          <cell r="AF107">
            <v>164002</v>
          </cell>
          <cell r="AG107">
            <v>134062</v>
          </cell>
        </row>
        <row r="108">
          <cell r="A108" t="str">
            <v>106</v>
          </cell>
          <cell r="B108" t="str">
            <v>LAKE CITY</v>
          </cell>
          <cell r="C108">
            <v>754550</v>
          </cell>
          <cell r="D108">
            <v>0</v>
          </cell>
          <cell r="E108">
            <v>754550</v>
          </cell>
          <cell r="F108">
            <v>0</v>
          </cell>
          <cell r="G108">
            <v>0</v>
          </cell>
          <cell r="H108">
            <v>201923</v>
          </cell>
          <cell r="I108">
            <v>4625</v>
          </cell>
          <cell r="J108">
            <v>4600</v>
          </cell>
          <cell r="K108">
            <v>227296</v>
          </cell>
          <cell r="L108">
            <v>637000</v>
          </cell>
          <cell r="M108">
            <v>150</v>
          </cell>
          <cell r="N108">
            <v>16700</v>
          </cell>
          <cell r="O108">
            <v>0</v>
          </cell>
          <cell r="P108">
            <v>159669</v>
          </cell>
          <cell r="Q108">
            <v>2006513</v>
          </cell>
          <cell r="R108">
            <v>387720</v>
          </cell>
          <cell r="S108">
            <v>206650</v>
          </cell>
          <cell r="T108">
            <v>0</v>
          </cell>
          <cell r="U108">
            <v>218515</v>
          </cell>
          <cell r="V108">
            <v>27000</v>
          </cell>
          <cell r="W108">
            <v>104080</v>
          </cell>
          <cell r="X108">
            <v>332250</v>
          </cell>
          <cell r="Y108">
            <v>5500</v>
          </cell>
          <cell r="Z108">
            <v>1281715</v>
          </cell>
          <cell r="AA108">
            <v>670961</v>
          </cell>
          <cell r="AB108">
            <v>1952676</v>
          </cell>
          <cell r="AC108">
            <v>159669</v>
          </cell>
          <cell r="AD108">
            <v>2112345</v>
          </cell>
          <cell r="AE108">
            <v>-105832</v>
          </cell>
          <cell r="AF108">
            <v>1411036</v>
          </cell>
          <cell r="AG108">
            <v>1305204</v>
          </cell>
        </row>
        <row r="109">
          <cell r="A109" t="str">
            <v>107</v>
          </cell>
          <cell r="B109" t="str">
            <v>LOHRVILLE</v>
          </cell>
          <cell r="C109">
            <v>122048</v>
          </cell>
          <cell r="D109">
            <v>0</v>
          </cell>
          <cell r="E109">
            <v>122048</v>
          </cell>
          <cell r="F109">
            <v>0</v>
          </cell>
          <cell r="G109">
            <v>0</v>
          </cell>
          <cell r="H109">
            <v>35051</v>
          </cell>
          <cell r="I109">
            <v>11125</v>
          </cell>
          <cell r="J109">
            <v>20215</v>
          </cell>
          <cell r="K109">
            <v>131700</v>
          </cell>
          <cell r="L109">
            <v>406730</v>
          </cell>
          <cell r="M109">
            <v>0</v>
          </cell>
          <cell r="N109">
            <v>25375</v>
          </cell>
          <cell r="O109">
            <v>0</v>
          </cell>
          <cell r="P109">
            <v>149323</v>
          </cell>
          <cell r="Q109">
            <v>901567</v>
          </cell>
          <cell r="R109">
            <v>48890</v>
          </cell>
          <cell r="S109">
            <v>96300</v>
          </cell>
          <cell r="T109">
            <v>2300</v>
          </cell>
          <cell r="U109">
            <v>59421</v>
          </cell>
          <cell r="V109">
            <v>43500</v>
          </cell>
          <cell r="W109">
            <v>65165</v>
          </cell>
          <cell r="X109">
            <v>15250</v>
          </cell>
          <cell r="Y109">
            <v>0</v>
          </cell>
          <cell r="Z109">
            <v>330826</v>
          </cell>
          <cell r="AA109">
            <v>370640</v>
          </cell>
          <cell r="AB109">
            <v>701466</v>
          </cell>
          <cell r="AC109">
            <v>149323</v>
          </cell>
          <cell r="AD109">
            <v>850789</v>
          </cell>
          <cell r="AE109">
            <v>50778</v>
          </cell>
          <cell r="AF109">
            <v>348194</v>
          </cell>
          <cell r="AG109">
            <v>398972</v>
          </cell>
        </row>
        <row r="110">
          <cell r="A110" t="str">
            <v>108</v>
          </cell>
          <cell r="B110" t="str">
            <v>MANSON</v>
          </cell>
          <cell r="C110">
            <v>751339</v>
          </cell>
          <cell r="D110">
            <v>0</v>
          </cell>
          <cell r="E110">
            <v>751339</v>
          </cell>
          <cell r="F110">
            <v>0</v>
          </cell>
          <cell r="G110">
            <v>0</v>
          </cell>
          <cell r="H110">
            <v>166593</v>
          </cell>
          <cell r="I110">
            <v>3250</v>
          </cell>
          <cell r="J110">
            <v>42210</v>
          </cell>
          <cell r="K110">
            <v>255881</v>
          </cell>
          <cell r="L110">
            <v>679540</v>
          </cell>
          <cell r="M110">
            <v>0</v>
          </cell>
          <cell r="N110">
            <v>12400</v>
          </cell>
          <cell r="O110">
            <v>0</v>
          </cell>
          <cell r="P110">
            <v>31581</v>
          </cell>
          <cell r="Q110">
            <v>1942794</v>
          </cell>
          <cell r="R110">
            <v>232857</v>
          </cell>
          <cell r="S110">
            <v>324990</v>
          </cell>
          <cell r="T110">
            <v>8033</v>
          </cell>
          <cell r="U110">
            <v>202781</v>
          </cell>
          <cell r="V110">
            <v>23797</v>
          </cell>
          <cell r="W110">
            <v>423275</v>
          </cell>
          <cell r="X110">
            <v>90095</v>
          </cell>
          <cell r="Y110">
            <v>0</v>
          </cell>
          <cell r="Z110">
            <v>1305828</v>
          </cell>
          <cell r="AA110">
            <v>530000</v>
          </cell>
          <cell r="AB110">
            <v>1835828</v>
          </cell>
          <cell r="AC110">
            <v>31581</v>
          </cell>
          <cell r="AD110">
            <v>1867409</v>
          </cell>
          <cell r="AE110">
            <v>75385.000000000073</v>
          </cell>
          <cell r="AF110">
            <v>1978995</v>
          </cell>
          <cell r="AG110">
            <v>2054380</v>
          </cell>
        </row>
        <row r="111">
          <cell r="A111" t="str">
            <v>109</v>
          </cell>
          <cell r="B111" t="str">
            <v>POMEROY</v>
          </cell>
          <cell r="C111">
            <v>260068</v>
          </cell>
          <cell r="D111">
            <v>0</v>
          </cell>
          <cell r="E111">
            <v>260068</v>
          </cell>
          <cell r="F111">
            <v>0</v>
          </cell>
          <cell r="G111">
            <v>0</v>
          </cell>
          <cell r="H111">
            <v>58263</v>
          </cell>
          <cell r="I111">
            <v>1130</v>
          </cell>
          <cell r="J111">
            <v>1220</v>
          </cell>
          <cell r="K111">
            <v>114628</v>
          </cell>
          <cell r="L111">
            <v>274825</v>
          </cell>
          <cell r="M111">
            <v>0</v>
          </cell>
          <cell r="N111">
            <v>5275</v>
          </cell>
          <cell r="O111">
            <v>0</v>
          </cell>
          <cell r="P111">
            <v>3614</v>
          </cell>
          <cell r="Q111">
            <v>719023</v>
          </cell>
          <cell r="R111">
            <v>88105</v>
          </cell>
          <cell r="S111">
            <v>131300</v>
          </cell>
          <cell r="T111">
            <v>3200</v>
          </cell>
          <cell r="U111">
            <v>70720</v>
          </cell>
          <cell r="V111">
            <v>1500</v>
          </cell>
          <cell r="W111">
            <v>63000</v>
          </cell>
          <cell r="X111">
            <v>91155</v>
          </cell>
          <cell r="Y111">
            <v>0</v>
          </cell>
          <cell r="Z111">
            <v>448980</v>
          </cell>
          <cell r="AA111">
            <v>228023</v>
          </cell>
          <cell r="AB111">
            <v>677003</v>
          </cell>
          <cell r="AC111">
            <v>3614</v>
          </cell>
          <cell r="AD111">
            <v>680617</v>
          </cell>
          <cell r="AE111">
            <v>38406</v>
          </cell>
          <cell r="AF111">
            <v>667346</v>
          </cell>
          <cell r="AG111">
            <v>705752</v>
          </cell>
        </row>
        <row r="112">
          <cell r="A112" t="str">
            <v>110</v>
          </cell>
          <cell r="B112" t="str">
            <v>RINARD</v>
          </cell>
          <cell r="C112">
            <v>6929</v>
          </cell>
          <cell r="D112">
            <v>0</v>
          </cell>
          <cell r="E112">
            <v>6929</v>
          </cell>
          <cell r="F112">
            <v>0</v>
          </cell>
          <cell r="G112">
            <v>0</v>
          </cell>
          <cell r="H112">
            <v>435</v>
          </cell>
          <cell r="I112">
            <v>0</v>
          </cell>
          <cell r="J112">
            <v>3</v>
          </cell>
          <cell r="K112">
            <v>8217</v>
          </cell>
          <cell r="L112">
            <v>23400</v>
          </cell>
          <cell r="M112">
            <v>0</v>
          </cell>
          <cell r="N112">
            <v>404</v>
          </cell>
          <cell r="O112">
            <v>0</v>
          </cell>
          <cell r="P112">
            <v>0</v>
          </cell>
          <cell r="Q112">
            <v>39388</v>
          </cell>
          <cell r="R112">
            <v>300</v>
          </cell>
          <cell r="S112">
            <v>7340</v>
          </cell>
          <cell r="T112">
            <v>0</v>
          </cell>
          <cell r="U112">
            <v>37</v>
          </cell>
          <cell r="V112">
            <v>0</v>
          </cell>
          <cell r="W112">
            <v>9724</v>
          </cell>
          <cell r="X112">
            <v>5690</v>
          </cell>
          <cell r="Y112">
            <v>0</v>
          </cell>
          <cell r="Z112">
            <v>23091</v>
          </cell>
          <cell r="AA112">
            <v>22000</v>
          </cell>
          <cell r="AB112">
            <v>45091</v>
          </cell>
          <cell r="AC112">
            <v>0</v>
          </cell>
          <cell r="AD112">
            <v>45091</v>
          </cell>
          <cell r="AE112">
            <v>-5703</v>
          </cell>
          <cell r="AF112">
            <v>14402</v>
          </cell>
          <cell r="AG112">
            <v>8699</v>
          </cell>
        </row>
        <row r="113">
          <cell r="A113" t="str">
            <v>111</v>
          </cell>
          <cell r="B113" t="str">
            <v>ROCKWELL CITY</v>
          </cell>
          <cell r="C113">
            <v>772654</v>
          </cell>
          <cell r="D113">
            <v>0</v>
          </cell>
          <cell r="E113">
            <v>772654</v>
          </cell>
          <cell r="F113">
            <v>0</v>
          </cell>
          <cell r="G113">
            <v>0</v>
          </cell>
          <cell r="H113">
            <v>163855</v>
          </cell>
          <cell r="I113">
            <v>4680</v>
          </cell>
          <cell r="J113">
            <v>18825</v>
          </cell>
          <cell r="K113">
            <v>289740</v>
          </cell>
          <cell r="L113">
            <v>1133800</v>
          </cell>
          <cell r="M113">
            <v>0</v>
          </cell>
          <cell r="N113">
            <v>25000</v>
          </cell>
          <cell r="O113">
            <v>0</v>
          </cell>
          <cell r="P113">
            <v>128374</v>
          </cell>
          <cell r="Q113">
            <v>2536928</v>
          </cell>
          <cell r="R113">
            <v>426013</v>
          </cell>
          <cell r="S113">
            <v>451717</v>
          </cell>
          <cell r="T113">
            <v>10597</v>
          </cell>
          <cell r="U113">
            <v>216211</v>
          </cell>
          <cell r="V113">
            <v>52500</v>
          </cell>
          <cell r="W113">
            <v>127961</v>
          </cell>
          <cell r="X113">
            <v>149625</v>
          </cell>
          <cell r="Y113">
            <v>0</v>
          </cell>
          <cell r="Z113">
            <v>1434624</v>
          </cell>
          <cell r="AA113">
            <v>923413</v>
          </cell>
          <cell r="AB113">
            <v>2358037</v>
          </cell>
          <cell r="AC113">
            <v>128374</v>
          </cell>
          <cell r="AD113">
            <v>2486411</v>
          </cell>
          <cell r="AE113">
            <v>50517</v>
          </cell>
          <cell r="AF113">
            <v>5232481</v>
          </cell>
          <cell r="AG113">
            <v>5282998</v>
          </cell>
        </row>
        <row r="114">
          <cell r="A114" t="str">
            <v>112</v>
          </cell>
          <cell r="B114" t="str">
            <v>SOMERS</v>
          </cell>
          <cell r="C114">
            <v>23717</v>
          </cell>
          <cell r="D114">
            <v>0</v>
          </cell>
          <cell r="E114">
            <v>23717</v>
          </cell>
          <cell r="F114">
            <v>0</v>
          </cell>
          <cell r="G114">
            <v>0</v>
          </cell>
          <cell r="H114">
            <v>9991</v>
          </cell>
          <cell r="I114">
            <v>0</v>
          </cell>
          <cell r="J114">
            <v>1500</v>
          </cell>
          <cell r="K114">
            <v>35000</v>
          </cell>
          <cell r="L114">
            <v>38000</v>
          </cell>
          <cell r="M114">
            <v>0</v>
          </cell>
          <cell r="N114">
            <v>4500</v>
          </cell>
          <cell r="O114">
            <v>0</v>
          </cell>
          <cell r="P114">
            <v>0</v>
          </cell>
          <cell r="Q114">
            <v>112708</v>
          </cell>
          <cell r="R114">
            <v>2700</v>
          </cell>
          <cell r="S114">
            <v>23200</v>
          </cell>
          <cell r="T114">
            <v>1250</v>
          </cell>
          <cell r="U114">
            <v>31000</v>
          </cell>
          <cell r="V114">
            <v>1700</v>
          </cell>
          <cell r="W114">
            <v>23400</v>
          </cell>
          <cell r="X114">
            <v>0</v>
          </cell>
          <cell r="Y114">
            <v>0</v>
          </cell>
          <cell r="Z114">
            <v>83250</v>
          </cell>
          <cell r="AA114">
            <v>32000</v>
          </cell>
          <cell r="AB114">
            <v>115250</v>
          </cell>
          <cell r="AC114">
            <v>0</v>
          </cell>
          <cell r="AD114">
            <v>115250</v>
          </cell>
          <cell r="AE114">
            <v>-2542</v>
          </cell>
          <cell r="AF114">
            <v>26500</v>
          </cell>
          <cell r="AG114">
            <v>23958</v>
          </cell>
        </row>
        <row r="115">
          <cell r="A115" t="str">
            <v>113</v>
          </cell>
          <cell r="B115" t="str">
            <v>YETTER</v>
          </cell>
          <cell r="C115">
            <v>36518</v>
          </cell>
          <cell r="D115">
            <v>0</v>
          </cell>
          <cell r="E115">
            <v>36518</v>
          </cell>
          <cell r="F115">
            <v>0</v>
          </cell>
          <cell r="G115">
            <v>0</v>
          </cell>
          <cell r="H115">
            <v>3005</v>
          </cell>
          <cell r="I115">
            <v>0</v>
          </cell>
          <cell r="J115">
            <v>3558</v>
          </cell>
          <cell r="K115">
            <v>2924</v>
          </cell>
          <cell r="L115">
            <v>5941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51946</v>
          </cell>
          <cell r="R115">
            <v>1250</v>
          </cell>
          <cell r="S115">
            <v>7900</v>
          </cell>
          <cell r="T115">
            <v>600</v>
          </cell>
          <cell r="U115">
            <v>4322</v>
          </cell>
          <cell r="V115">
            <v>0</v>
          </cell>
          <cell r="W115">
            <v>24100</v>
          </cell>
          <cell r="X115">
            <v>0</v>
          </cell>
          <cell r="Y115">
            <v>0</v>
          </cell>
          <cell r="Z115">
            <v>38172</v>
          </cell>
          <cell r="AA115">
            <v>12000</v>
          </cell>
          <cell r="AB115">
            <v>50172</v>
          </cell>
          <cell r="AC115">
            <v>0</v>
          </cell>
          <cell r="AD115">
            <v>50172</v>
          </cell>
          <cell r="AE115">
            <v>1774</v>
          </cell>
          <cell r="AF115">
            <v>59233</v>
          </cell>
          <cell r="AG115">
            <v>61007</v>
          </cell>
        </row>
        <row r="116">
          <cell r="A116" t="str">
            <v>114</v>
          </cell>
          <cell r="B116" t="str">
            <v>ARCADIA</v>
          </cell>
          <cell r="C116">
            <v>144007</v>
          </cell>
          <cell r="D116">
            <v>0</v>
          </cell>
          <cell r="E116">
            <v>144007</v>
          </cell>
          <cell r="F116">
            <v>0</v>
          </cell>
          <cell r="G116">
            <v>0</v>
          </cell>
          <cell r="H116">
            <v>64915</v>
          </cell>
          <cell r="I116">
            <v>800</v>
          </cell>
          <cell r="J116">
            <v>2510</v>
          </cell>
          <cell r="K116">
            <v>76363.05</v>
          </cell>
          <cell r="L116">
            <v>150000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438595.05</v>
          </cell>
          <cell r="R116">
            <v>47000</v>
          </cell>
          <cell r="S116">
            <v>180130</v>
          </cell>
          <cell r="T116">
            <v>0</v>
          </cell>
          <cell r="U116">
            <v>10320</v>
          </cell>
          <cell r="V116">
            <v>0</v>
          </cell>
          <cell r="W116">
            <v>54425</v>
          </cell>
          <cell r="X116">
            <v>38048</v>
          </cell>
          <cell r="Y116">
            <v>0</v>
          </cell>
          <cell r="Z116">
            <v>329923</v>
          </cell>
          <cell r="AA116">
            <v>131837</v>
          </cell>
          <cell r="AB116">
            <v>461760</v>
          </cell>
          <cell r="AC116">
            <v>0</v>
          </cell>
          <cell r="AD116">
            <v>461760</v>
          </cell>
          <cell r="AE116">
            <v>-23164.950000000012</v>
          </cell>
          <cell r="AF116">
            <v>1049734</v>
          </cell>
          <cell r="AG116">
            <v>1026569.05</v>
          </cell>
        </row>
        <row r="117">
          <cell r="A117" t="str">
            <v>115</v>
          </cell>
          <cell r="B117" t="str">
            <v>BREDA</v>
          </cell>
          <cell r="C117">
            <v>179999</v>
          </cell>
          <cell r="D117">
            <v>0</v>
          </cell>
          <cell r="E117">
            <v>179999</v>
          </cell>
          <cell r="F117">
            <v>0</v>
          </cell>
          <cell r="G117">
            <v>28000</v>
          </cell>
          <cell r="H117">
            <v>60948</v>
          </cell>
          <cell r="I117">
            <v>1225</v>
          </cell>
          <cell r="J117">
            <v>1600</v>
          </cell>
          <cell r="K117">
            <v>108519</v>
          </cell>
          <cell r="L117">
            <v>884163</v>
          </cell>
          <cell r="M117">
            <v>0</v>
          </cell>
          <cell r="N117">
            <v>0</v>
          </cell>
          <cell r="O117">
            <v>0</v>
          </cell>
          <cell r="P117">
            <v>102853</v>
          </cell>
          <cell r="Q117">
            <v>1367307</v>
          </cell>
          <cell r="R117">
            <v>82920</v>
          </cell>
          <cell r="S117">
            <v>86475</v>
          </cell>
          <cell r="T117">
            <v>1800</v>
          </cell>
          <cell r="U117">
            <v>91732</v>
          </cell>
          <cell r="V117">
            <v>12500</v>
          </cell>
          <cell r="W117">
            <v>67810</v>
          </cell>
          <cell r="X117">
            <v>58175</v>
          </cell>
          <cell r="Y117">
            <v>0</v>
          </cell>
          <cell r="Z117">
            <v>401412</v>
          </cell>
          <cell r="AA117">
            <v>836150</v>
          </cell>
          <cell r="AB117">
            <v>1237562</v>
          </cell>
          <cell r="AC117">
            <v>102853</v>
          </cell>
          <cell r="AD117">
            <v>1340415</v>
          </cell>
          <cell r="AE117">
            <v>26892</v>
          </cell>
          <cell r="AF117">
            <v>1174252</v>
          </cell>
          <cell r="AG117">
            <v>1201144</v>
          </cell>
        </row>
        <row r="118">
          <cell r="A118" t="str">
            <v>116</v>
          </cell>
          <cell r="B118" t="str">
            <v>CARROLL</v>
          </cell>
          <cell r="C118">
            <v>5515274</v>
          </cell>
          <cell r="D118">
            <v>0</v>
          </cell>
          <cell r="E118">
            <v>5515274</v>
          </cell>
          <cell r="F118">
            <v>0</v>
          </cell>
          <cell r="G118">
            <v>813552</v>
          </cell>
          <cell r="H118">
            <v>1886553</v>
          </cell>
          <cell r="I118">
            <v>65375</v>
          </cell>
          <cell r="J118">
            <v>161550</v>
          </cell>
          <cell r="K118">
            <v>3195831.05</v>
          </cell>
          <cell r="L118">
            <v>5584760</v>
          </cell>
          <cell r="M118">
            <v>0</v>
          </cell>
          <cell r="N118">
            <v>267625</v>
          </cell>
          <cell r="O118">
            <v>2333500</v>
          </cell>
          <cell r="P118">
            <v>4018713</v>
          </cell>
          <cell r="Q118">
            <v>23842733.049999997</v>
          </cell>
          <cell r="R118">
            <v>2112971</v>
          </cell>
          <cell r="S118">
            <v>2462828</v>
          </cell>
          <cell r="T118">
            <v>121445</v>
          </cell>
          <cell r="U118">
            <v>3114523</v>
          </cell>
          <cell r="V118">
            <v>133900</v>
          </cell>
          <cell r="W118">
            <v>1058142</v>
          </cell>
          <cell r="X118">
            <v>1098374</v>
          </cell>
          <cell r="Y118">
            <v>4805482</v>
          </cell>
          <cell r="Z118">
            <v>14907665</v>
          </cell>
          <cell r="AA118">
            <v>3979279</v>
          </cell>
          <cell r="AB118">
            <v>18886944</v>
          </cell>
          <cell r="AC118">
            <v>4018713</v>
          </cell>
          <cell r="AD118">
            <v>22905657</v>
          </cell>
          <cell r="AE118">
            <v>937076.04999999958</v>
          </cell>
          <cell r="AF118">
            <v>15778128</v>
          </cell>
          <cell r="AG118">
            <v>16715204.049999999</v>
          </cell>
        </row>
        <row r="119">
          <cell r="A119" t="str">
            <v>117</v>
          </cell>
          <cell r="B119" t="str">
            <v>COON RAPIDS</v>
          </cell>
          <cell r="C119">
            <v>533495</v>
          </cell>
          <cell r="D119">
            <v>0</v>
          </cell>
          <cell r="E119">
            <v>533495</v>
          </cell>
          <cell r="F119">
            <v>0</v>
          </cell>
          <cell r="G119">
            <v>71434</v>
          </cell>
          <cell r="H119">
            <v>195610</v>
          </cell>
          <cell r="I119">
            <v>3300</v>
          </cell>
          <cell r="J119">
            <v>60155</v>
          </cell>
          <cell r="K119">
            <v>318930</v>
          </cell>
          <cell r="L119">
            <v>8590851</v>
          </cell>
          <cell r="M119">
            <v>0</v>
          </cell>
          <cell r="N119">
            <v>86426</v>
          </cell>
          <cell r="O119">
            <v>0</v>
          </cell>
          <cell r="P119">
            <v>98000</v>
          </cell>
          <cell r="Q119">
            <v>9958201</v>
          </cell>
          <cell r="R119">
            <v>268197</v>
          </cell>
          <cell r="S119">
            <v>366913</v>
          </cell>
          <cell r="T119">
            <v>0</v>
          </cell>
          <cell r="U119">
            <v>231945</v>
          </cell>
          <cell r="V119">
            <v>104000</v>
          </cell>
          <cell r="W119">
            <v>206867</v>
          </cell>
          <cell r="X119">
            <v>160680</v>
          </cell>
          <cell r="Y119">
            <v>0</v>
          </cell>
          <cell r="Z119">
            <v>1338602</v>
          </cell>
          <cell r="AA119">
            <v>8773781</v>
          </cell>
          <cell r="AB119">
            <v>10112383</v>
          </cell>
          <cell r="AC119">
            <v>98000</v>
          </cell>
          <cell r="AD119">
            <v>10210383</v>
          </cell>
          <cell r="AE119">
            <v>-252182</v>
          </cell>
          <cell r="AF119">
            <v>10083469</v>
          </cell>
          <cell r="AG119">
            <v>9831287</v>
          </cell>
        </row>
        <row r="120">
          <cell r="A120" t="str">
            <v>118</v>
          </cell>
          <cell r="B120" t="str">
            <v>DEDHAM</v>
          </cell>
          <cell r="C120">
            <v>54926</v>
          </cell>
          <cell r="D120">
            <v>0</v>
          </cell>
          <cell r="E120">
            <v>54926</v>
          </cell>
          <cell r="F120">
            <v>0</v>
          </cell>
          <cell r="G120">
            <v>0</v>
          </cell>
          <cell r="H120">
            <v>732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55658</v>
          </cell>
          <cell r="R120">
            <v>25230</v>
          </cell>
          <cell r="S120">
            <v>53108</v>
          </cell>
          <cell r="T120">
            <v>510</v>
          </cell>
          <cell r="U120">
            <v>11331</v>
          </cell>
          <cell r="V120">
            <v>5876</v>
          </cell>
          <cell r="W120">
            <v>27679</v>
          </cell>
          <cell r="X120">
            <v>0</v>
          </cell>
          <cell r="Y120">
            <v>0</v>
          </cell>
          <cell r="Z120">
            <v>123734</v>
          </cell>
          <cell r="AA120">
            <v>0</v>
          </cell>
          <cell r="AB120">
            <v>123734</v>
          </cell>
          <cell r="AC120">
            <v>0</v>
          </cell>
          <cell r="AD120">
            <v>123734</v>
          </cell>
          <cell r="AE120">
            <v>-68076</v>
          </cell>
          <cell r="AF120">
            <v>247040</v>
          </cell>
          <cell r="AG120">
            <v>178964</v>
          </cell>
        </row>
        <row r="121">
          <cell r="A121" t="str">
            <v>119</v>
          </cell>
          <cell r="B121" t="str">
            <v>GLIDDEN</v>
          </cell>
          <cell r="C121">
            <v>416702</v>
          </cell>
          <cell r="D121">
            <v>0</v>
          </cell>
          <cell r="E121">
            <v>416702</v>
          </cell>
          <cell r="F121">
            <v>0</v>
          </cell>
          <cell r="G121">
            <v>55500</v>
          </cell>
          <cell r="H121">
            <v>155532</v>
          </cell>
          <cell r="I121">
            <v>2625</v>
          </cell>
          <cell r="J121">
            <v>19462</v>
          </cell>
          <cell r="K121">
            <v>170195</v>
          </cell>
          <cell r="L121">
            <v>1720524</v>
          </cell>
          <cell r="M121">
            <v>0</v>
          </cell>
          <cell r="N121">
            <v>46186</v>
          </cell>
          <cell r="O121">
            <v>0</v>
          </cell>
          <cell r="P121">
            <v>275854</v>
          </cell>
          <cell r="Q121">
            <v>2862580</v>
          </cell>
          <cell r="R121">
            <v>85000</v>
          </cell>
          <cell r="S121">
            <v>207400</v>
          </cell>
          <cell r="T121">
            <v>3250</v>
          </cell>
          <cell r="U121">
            <v>248375</v>
          </cell>
          <cell r="V121">
            <v>0</v>
          </cell>
          <cell r="W121">
            <v>108960</v>
          </cell>
          <cell r="X121">
            <v>128678</v>
          </cell>
          <cell r="Y121">
            <v>60000</v>
          </cell>
          <cell r="Z121">
            <v>841663</v>
          </cell>
          <cell r="AA121">
            <v>1605941</v>
          </cell>
          <cell r="AB121">
            <v>2447604</v>
          </cell>
          <cell r="AC121">
            <v>275854</v>
          </cell>
          <cell r="AD121">
            <v>2723458</v>
          </cell>
          <cell r="AE121">
            <v>139122</v>
          </cell>
          <cell r="AF121">
            <v>3052130</v>
          </cell>
          <cell r="AG121">
            <v>3191252</v>
          </cell>
        </row>
        <row r="122">
          <cell r="A122" t="str">
            <v>120</v>
          </cell>
          <cell r="B122" t="str">
            <v>HALBUR</v>
          </cell>
          <cell r="C122">
            <v>57407</v>
          </cell>
          <cell r="D122">
            <v>0</v>
          </cell>
          <cell r="E122">
            <v>57407</v>
          </cell>
          <cell r="F122">
            <v>0</v>
          </cell>
          <cell r="G122">
            <v>14666</v>
          </cell>
          <cell r="H122">
            <v>39760</v>
          </cell>
          <cell r="I122">
            <v>1000</v>
          </cell>
          <cell r="J122">
            <v>11000</v>
          </cell>
          <cell r="K122">
            <v>58530</v>
          </cell>
          <cell r="L122">
            <v>100000</v>
          </cell>
          <cell r="M122">
            <v>0</v>
          </cell>
          <cell r="N122">
            <v>4000</v>
          </cell>
          <cell r="O122">
            <v>0</v>
          </cell>
          <cell r="P122">
            <v>0</v>
          </cell>
          <cell r="Q122">
            <v>286363</v>
          </cell>
          <cell r="R122">
            <v>32500</v>
          </cell>
          <cell r="S122">
            <v>178000</v>
          </cell>
          <cell r="T122">
            <v>3000</v>
          </cell>
          <cell r="U122">
            <v>28000</v>
          </cell>
          <cell r="V122">
            <v>21421</v>
          </cell>
          <cell r="W122">
            <v>57000</v>
          </cell>
          <cell r="X122">
            <v>8300</v>
          </cell>
          <cell r="Y122">
            <v>0</v>
          </cell>
          <cell r="Z122">
            <v>328221</v>
          </cell>
          <cell r="AA122">
            <v>96980</v>
          </cell>
          <cell r="AB122">
            <v>425201</v>
          </cell>
          <cell r="AC122">
            <v>0</v>
          </cell>
          <cell r="AD122">
            <v>425201</v>
          </cell>
          <cell r="AE122">
            <v>-138838</v>
          </cell>
          <cell r="AF122">
            <v>303340</v>
          </cell>
          <cell r="AG122">
            <v>164502</v>
          </cell>
        </row>
        <row r="123">
          <cell r="A123" t="str">
            <v>121</v>
          </cell>
          <cell r="B123" t="str">
            <v>LANESBORO</v>
          </cell>
          <cell r="C123">
            <v>36913</v>
          </cell>
          <cell r="D123">
            <v>0</v>
          </cell>
          <cell r="E123">
            <v>36913</v>
          </cell>
          <cell r="F123">
            <v>0</v>
          </cell>
          <cell r="G123">
            <v>0</v>
          </cell>
          <cell r="H123">
            <v>12777</v>
          </cell>
          <cell r="I123">
            <v>0</v>
          </cell>
          <cell r="J123">
            <v>150</v>
          </cell>
          <cell r="K123">
            <v>10000</v>
          </cell>
          <cell r="L123">
            <v>31500</v>
          </cell>
          <cell r="M123">
            <v>0</v>
          </cell>
          <cell r="N123">
            <v>0</v>
          </cell>
          <cell r="O123">
            <v>0</v>
          </cell>
          <cell r="P123">
            <v>11000</v>
          </cell>
          <cell r="Q123">
            <v>102340</v>
          </cell>
          <cell r="R123">
            <v>28000</v>
          </cell>
          <cell r="S123">
            <v>28900</v>
          </cell>
          <cell r="T123">
            <v>2700</v>
          </cell>
          <cell r="U123">
            <v>4000</v>
          </cell>
          <cell r="V123">
            <v>0</v>
          </cell>
          <cell r="W123">
            <v>18000</v>
          </cell>
          <cell r="X123">
            <v>0</v>
          </cell>
          <cell r="Y123">
            <v>0</v>
          </cell>
          <cell r="Z123">
            <v>81600</v>
          </cell>
          <cell r="AA123">
            <v>63000</v>
          </cell>
          <cell r="AB123">
            <v>144600</v>
          </cell>
          <cell r="AC123">
            <v>11000</v>
          </cell>
          <cell r="AD123">
            <v>155600</v>
          </cell>
          <cell r="AE123">
            <v>-53260</v>
          </cell>
          <cell r="AF123">
            <v>161714</v>
          </cell>
          <cell r="AG123">
            <v>108454</v>
          </cell>
        </row>
        <row r="124">
          <cell r="A124" t="str">
            <v>122</v>
          </cell>
          <cell r="B124" t="str">
            <v>LIDDERDALE</v>
          </cell>
          <cell r="C124">
            <v>60497</v>
          </cell>
          <cell r="D124">
            <v>0</v>
          </cell>
          <cell r="E124">
            <v>60497</v>
          </cell>
          <cell r="F124">
            <v>0</v>
          </cell>
          <cell r="G124">
            <v>33714</v>
          </cell>
          <cell r="H124">
            <v>24793</v>
          </cell>
          <cell r="I124">
            <v>0</v>
          </cell>
          <cell r="J124">
            <v>2000</v>
          </cell>
          <cell r="K124">
            <v>25225</v>
          </cell>
          <cell r="L124">
            <v>87400</v>
          </cell>
          <cell r="M124">
            <v>0</v>
          </cell>
          <cell r="N124">
            <v>4500</v>
          </cell>
          <cell r="O124">
            <v>0</v>
          </cell>
          <cell r="P124">
            <v>33714</v>
          </cell>
          <cell r="Q124">
            <v>271843</v>
          </cell>
          <cell r="R124">
            <v>12130</v>
          </cell>
          <cell r="S124">
            <v>29150</v>
          </cell>
          <cell r="T124">
            <v>1500</v>
          </cell>
          <cell r="U124">
            <v>33450</v>
          </cell>
          <cell r="V124">
            <v>500</v>
          </cell>
          <cell r="W124">
            <v>26938</v>
          </cell>
          <cell r="X124">
            <v>7473</v>
          </cell>
          <cell r="Y124">
            <v>0</v>
          </cell>
          <cell r="Z124">
            <v>111141</v>
          </cell>
          <cell r="AA124">
            <v>91705</v>
          </cell>
          <cell r="AB124">
            <v>202846</v>
          </cell>
          <cell r="AC124">
            <v>33714</v>
          </cell>
          <cell r="AD124">
            <v>236560</v>
          </cell>
          <cell r="AE124">
            <v>35283</v>
          </cell>
          <cell r="AF124">
            <v>380467</v>
          </cell>
          <cell r="AG124">
            <v>415750</v>
          </cell>
        </row>
        <row r="125">
          <cell r="A125" t="str">
            <v>123</v>
          </cell>
          <cell r="B125" t="str">
            <v>MANNING</v>
          </cell>
          <cell r="C125">
            <v>568532</v>
          </cell>
          <cell r="D125">
            <v>0</v>
          </cell>
          <cell r="E125">
            <v>568532</v>
          </cell>
          <cell r="F125">
            <v>0</v>
          </cell>
          <cell r="G125">
            <v>194693</v>
          </cell>
          <cell r="H125">
            <v>230000</v>
          </cell>
          <cell r="I125">
            <v>7875</v>
          </cell>
          <cell r="J125">
            <v>99500</v>
          </cell>
          <cell r="K125">
            <v>2114089.7999999998</v>
          </cell>
          <cell r="L125">
            <v>6707536</v>
          </cell>
          <cell r="M125">
            <v>0</v>
          </cell>
          <cell r="N125">
            <v>1000</v>
          </cell>
          <cell r="O125">
            <v>650000</v>
          </cell>
          <cell r="P125">
            <v>413370</v>
          </cell>
          <cell r="Q125">
            <v>10986595.800000001</v>
          </cell>
          <cell r="R125">
            <v>273425</v>
          </cell>
          <cell r="S125">
            <v>227905</v>
          </cell>
          <cell r="T125">
            <v>0</v>
          </cell>
          <cell r="U125">
            <v>268020</v>
          </cell>
          <cell r="V125">
            <v>348500</v>
          </cell>
          <cell r="W125">
            <v>395600</v>
          </cell>
          <cell r="X125">
            <v>227216</v>
          </cell>
          <cell r="Y125">
            <v>1663000</v>
          </cell>
          <cell r="Z125">
            <v>3403666</v>
          </cell>
          <cell r="AA125">
            <v>7317962</v>
          </cell>
          <cell r="AB125">
            <v>10721628</v>
          </cell>
          <cell r="AC125">
            <v>413370</v>
          </cell>
          <cell r="AD125">
            <v>11134998</v>
          </cell>
          <cell r="AE125">
            <v>-148402.19999999992</v>
          </cell>
          <cell r="AF125">
            <v>7127204</v>
          </cell>
          <cell r="AG125">
            <v>6978801.7999999998</v>
          </cell>
        </row>
        <row r="126">
          <cell r="A126" t="str">
            <v>124</v>
          </cell>
          <cell r="B126" t="str">
            <v>RALSTON</v>
          </cell>
          <cell r="C126">
            <v>133412</v>
          </cell>
          <cell r="D126">
            <v>0</v>
          </cell>
          <cell r="E126">
            <v>133412</v>
          </cell>
          <cell r="F126">
            <v>0</v>
          </cell>
          <cell r="G126">
            <v>0</v>
          </cell>
          <cell r="H126">
            <v>1242</v>
          </cell>
          <cell r="I126">
            <v>0</v>
          </cell>
          <cell r="J126">
            <v>950</v>
          </cell>
          <cell r="K126">
            <v>14008.899999999998</v>
          </cell>
          <cell r="L126">
            <v>68000</v>
          </cell>
          <cell r="M126">
            <v>0</v>
          </cell>
          <cell r="N126">
            <v>0</v>
          </cell>
          <cell r="O126">
            <v>100000</v>
          </cell>
          <cell r="P126">
            <v>0</v>
          </cell>
          <cell r="Q126">
            <v>317612.90000000002</v>
          </cell>
          <cell r="R126">
            <v>37055</v>
          </cell>
          <cell r="S126">
            <v>108300</v>
          </cell>
          <cell r="T126">
            <v>950</v>
          </cell>
          <cell r="U126">
            <v>6000</v>
          </cell>
          <cell r="V126">
            <v>2500</v>
          </cell>
          <cell r="W126">
            <v>41400</v>
          </cell>
          <cell r="X126">
            <v>25000</v>
          </cell>
          <cell r="Y126">
            <v>100000</v>
          </cell>
          <cell r="Z126">
            <v>321205</v>
          </cell>
          <cell r="AA126">
            <v>63000</v>
          </cell>
          <cell r="AB126">
            <v>384205</v>
          </cell>
          <cell r="AC126">
            <v>0</v>
          </cell>
          <cell r="AD126">
            <v>384205</v>
          </cell>
          <cell r="AE126">
            <v>-66592.099999999991</v>
          </cell>
          <cell r="AF126">
            <v>492297</v>
          </cell>
          <cell r="AG126">
            <v>425704.9</v>
          </cell>
        </row>
        <row r="127">
          <cell r="A127" t="str">
            <v>125</v>
          </cell>
          <cell r="B127" t="str">
            <v>TEMPLETON</v>
          </cell>
          <cell r="C127">
            <v>153239</v>
          </cell>
          <cell r="D127">
            <v>0</v>
          </cell>
          <cell r="E127">
            <v>153239</v>
          </cell>
          <cell r="F127">
            <v>0</v>
          </cell>
          <cell r="G127">
            <v>61661</v>
          </cell>
          <cell r="H127">
            <v>49337</v>
          </cell>
          <cell r="I127">
            <v>2119</v>
          </cell>
          <cell r="J127">
            <v>25450</v>
          </cell>
          <cell r="K127">
            <v>70215</v>
          </cell>
          <cell r="L127">
            <v>129925</v>
          </cell>
          <cell r="M127">
            <v>0</v>
          </cell>
          <cell r="N127">
            <v>129679</v>
          </cell>
          <cell r="O127">
            <v>160000</v>
          </cell>
          <cell r="P127">
            <v>108394</v>
          </cell>
          <cell r="Q127">
            <v>890019</v>
          </cell>
          <cell r="R127">
            <v>27397</v>
          </cell>
          <cell r="S127">
            <v>188550</v>
          </cell>
          <cell r="T127">
            <v>2350</v>
          </cell>
          <cell r="U127">
            <v>154658</v>
          </cell>
          <cell r="V127">
            <v>4900</v>
          </cell>
          <cell r="W127">
            <v>102091</v>
          </cell>
          <cell r="X127">
            <v>80303</v>
          </cell>
          <cell r="Y127">
            <v>0</v>
          </cell>
          <cell r="Z127">
            <v>560249</v>
          </cell>
          <cell r="AA127">
            <v>221376</v>
          </cell>
          <cell r="AB127">
            <v>781625</v>
          </cell>
          <cell r="AC127">
            <v>108394</v>
          </cell>
          <cell r="AD127">
            <v>890019</v>
          </cell>
          <cell r="AE127">
            <v>0</v>
          </cell>
          <cell r="AF127">
            <v>588658</v>
          </cell>
          <cell r="AG127">
            <v>588658</v>
          </cell>
        </row>
        <row r="128">
          <cell r="A128" t="str">
            <v>126</v>
          </cell>
          <cell r="B128" t="str">
            <v>WILLEY</v>
          </cell>
          <cell r="C128">
            <v>18502</v>
          </cell>
          <cell r="D128">
            <v>0</v>
          </cell>
          <cell r="E128">
            <v>18502</v>
          </cell>
          <cell r="F128">
            <v>0</v>
          </cell>
          <cell r="G128">
            <v>0</v>
          </cell>
          <cell r="H128">
            <v>11219</v>
          </cell>
          <cell r="I128">
            <v>0</v>
          </cell>
          <cell r="J128">
            <v>30</v>
          </cell>
          <cell r="K128">
            <v>10500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30000</v>
          </cell>
          <cell r="Q128">
            <v>70251</v>
          </cell>
          <cell r="R128">
            <v>2550</v>
          </cell>
          <cell r="S128">
            <v>9200</v>
          </cell>
          <cell r="T128">
            <v>0</v>
          </cell>
          <cell r="U128">
            <v>750</v>
          </cell>
          <cell r="V128">
            <v>2000</v>
          </cell>
          <cell r="W128">
            <v>12000</v>
          </cell>
          <cell r="X128">
            <v>6000</v>
          </cell>
          <cell r="Y128">
            <v>0</v>
          </cell>
          <cell r="Z128">
            <v>32500</v>
          </cell>
          <cell r="AA128">
            <v>0</v>
          </cell>
          <cell r="AB128">
            <v>32500</v>
          </cell>
          <cell r="AC128">
            <v>30000</v>
          </cell>
          <cell r="AD128">
            <v>62500</v>
          </cell>
          <cell r="AE128">
            <v>7751</v>
          </cell>
          <cell r="AF128">
            <v>59939</v>
          </cell>
          <cell r="AG128">
            <v>67690</v>
          </cell>
        </row>
        <row r="129">
          <cell r="A129" t="str">
            <v>127</v>
          </cell>
          <cell r="B129" t="str">
            <v>ANITA</v>
          </cell>
          <cell r="C129">
            <v>290018</v>
          </cell>
          <cell r="D129">
            <v>0</v>
          </cell>
          <cell r="E129">
            <v>290018</v>
          </cell>
          <cell r="F129">
            <v>0</v>
          </cell>
          <cell r="G129">
            <v>105021</v>
          </cell>
          <cell r="H129">
            <v>116165</v>
          </cell>
          <cell r="I129">
            <v>495</v>
          </cell>
          <cell r="J129">
            <v>2220</v>
          </cell>
          <cell r="K129">
            <v>161172</v>
          </cell>
          <cell r="L129">
            <v>3396500</v>
          </cell>
          <cell r="M129">
            <v>0</v>
          </cell>
          <cell r="N129">
            <v>47100</v>
          </cell>
          <cell r="O129">
            <v>0</v>
          </cell>
          <cell r="P129">
            <v>312385</v>
          </cell>
          <cell r="Q129">
            <v>4431076</v>
          </cell>
          <cell r="R129">
            <v>111856</v>
          </cell>
          <cell r="S129">
            <v>217036</v>
          </cell>
          <cell r="T129">
            <v>0</v>
          </cell>
          <cell r="U129">
            <v>103027</v>
          </cell>
          <cell r="V129">
            <v>65544</v>
          </cell>
          <cell r="W129">
            <v>72810</v>
          </cell>
          <cell r="X129">
            <v>29618</v>
          </cell>
          <cell r="Y129">
            <v>165000</v>
          </cell>
          <cell r="Z129">
            <v>764891</v>
          </cell>
          <cell r="AA129">
            <v>3381758</v>
          </cell>
          <cell r="AB129">
            <v>4146649</v>
          </cell>
          <cell r="AC129">
            <v>312385</v>
          </cell>
          <cell r="AD129">
            <v>4459034</v>
          </cell>
          <cell r="AE129">
            <v>-27958</v>
          </cell>
          <cell r="AF129">
            <v>2604558</v>
          </cell>
          <cell r="AG129">
            <v>2576600</v>
          </cell>
        </row>
        <row r="130">
          <cell r="A130" t="str">
            <v>128</v>
          </cell>
          <cell r="B130" t="str">
            <v>ATLANTIC</v>
          </cell>
          <cell r="C130">
            <v>3578914</v>
          </cell>
          <cell r="D130">
            <v>0</v>
          </cell>
          <cell r="E130">
            <v>3578914</v>
          </cell>
          <cell r="F130">
            <v>0</v>
          </cell>
          <cell r="G130">
            <v>140200</v>
          </cell>
          <cell r="H130">
            <v>1045961</v>
          </cell>
          <cell r="I130">
            <v>103350</v>
          </cell>
          <cell r="J130">
            <v>94043</v>
          </cell>
          <cell r="K130">
            <v>1848800</v>
          </cell>
          <cell r="L130">
            <v>2146621</v>
          </cell>
          <cell r="M130">
            <v>0</v>
          </cell>
          <cell r="N130">
            <v>134638</v>
          </cell>
          <cell r="O130">
            <v>359108</v>
          </cell>
          <cell r="P130">
            <v>1991981</v>
          </cell>
          <cell r="Q130">
            <v>11443616</v>
          </cell>
          <cell r="R130">
            <v>2111412</v>
          </cell>
          <cell r="S130">
            <v>1777880</v>
          </cell>
          <cell r="T130">
            <v>13500</v>
          </cell>
          <cell r="U130">
            <v>924996</v>
          </cell>
          <cell r="V130">
            <v>299401</v>
          </cell>
          <cell r="W130">
            <v>627333</v>
          </cell>
          <cell r="X130">
            <v>1409678</v>
          </cell>
          <cell r="Y130">
            <v>1783127</v>
          </cell>
          <cell r="Z130">
            <v>8947327</v>
          </cell>
          <cell r="AA130">
            <v>1554318</v>
          </cell>
          <cell r="AB130">
            <v>10501645</v>
          </cell>
          <cell r="AC130">
            <v>1991981</v>
          </cell>
          <cell r="AD130">
            <v>12493626</v>
          </cell>
          <cell r="AE130">
            <v>-1050010</v>
          </cell>
          <cell r="AF130">
            <v>6661055</v>
          </cell>
          <cell r="AG130">
            <v>5611045</v>
          </cell>
        </row>
        <row r="131">
          <cell r="A131" t="str">
            <v>129</v>
          </cell>
          <cell r="B131" t="str">
            <v>CUMBERLAND</v>
          </cell>
          <cell r="C131">
            <v>68541</v>
          </cell>
          <cell r="D131">
            <v>0</v>
          </cell>
          <cell r="E131">
            <v>68541</v>
          </cell>
          <cell r="F131">
            <v>0</v>
          </cell>
          <cell r="G131">
            <v>0</v>
          </cell>
          <cell r="H131">
            <v>38815</v>
          </cell>
          <cell r="I131">
            <v>750</v>
          </cell>
          <cell r="J131">
            <v>7000</v>
          </cell>
          <cell r="K131">
            <v>50004</v>
          </cell>
          <cell r="L131">
            <v>115000</v>
          </cell>
          <cell r="M131">
            <v>0</v>
          </cell>
          <cell r="N131">
            <v>2000</v>
          </cell>
          <cell r="O131">
            <v>0</v>
          </cell>
          <cell r="P131">
            <v>0</v>
          </cell>
          <cell r="Q131">
            <v>282110</v>
          </cell>
          <cell r="R131">
            <v>32130</v>
          </cell>
          <cell r="S131">
            <v>70900</v>
          </cell>
          <cell r="T131">
            <v>0</v>
          </cell>
          <cell r="U131">
            <v>36900</v>
          </cell>
          <cell r="V131">
            <v>10000</v>
          </cell>
          <cell r="W131">
            <v>54300</v>
          </cell>
          <cell r="X131">
            <v>0</v>
          </cell>
          <cell r="Y131">
            <v>0</v>
          </cell>
          <cell r="Z131">
            <v>204230</v>
          </cell>
          <cell r="AA131">
            <v>75000</v>
          </cell>
          <cell r="AB131">
            <v>279230</v>
          </cell>
          <cell r="AC131">
            <v>0</v>
          </cell>
          <cell r="AD131">
            <v>279230</v>
          </cell>
          <cell r="AE131">
            <v>2880</v>
          </cell>
          <cell r="AF131">
            <v>45550</v>
          </cell>
          <cell r="AG131">
            <v>48430</v>
          </cell>
        </row>
        <row r="132">
          <cell r="A132" t="str">
            <v>130</v>
          </cell>
          <cell r="B132" t="str">
            <v>GRISWOLD</v>
          </cell>
          <cell r="C132">
            <v>276374</v>
          </cell>
          <cell r="D132">
            <v>0</v>
          </cell>
          <cell r="E132">
            <v>276374</v>
          </cell>
          <cell r="F132">
            <v>0</v>
          </cell>
          <cell r="G132">
            <v>0</v>
          </cell>
          <cell r="H132">
            <v>108118</v>
          </cell>
          <cell r="I132">
            <v>8900</v>
          </cell>
          <cell r="J132">
            <v>24850</v>
          </cell>
          <cell r="K132">
            <v>166757</v>
          </cell>
          <cell r="L132">
            <v>569400</v>
          </cell>
          <cell r="M132">
            <v>0</v>
          </cell>
          <cell r="N132">
            <v>2500</v>
          </cell>
          <cell r="O132">
            <v>0</v>
          </cell>
          <cell r="P132">
            <v>194918</v>
          </cell>
          <cell r="Q132">
            <v>1351817</v>
          </cell>
          <cell r="R132">
            <v>139730</v>
          </cell>
          <cell r="S132">
            <v>174915</v>
          </cell>
          <cell r="T132">
            <v>0</v>
          </cell>
          <cell r="U132">
            <v>161273</v>
          </cell>
          <cell r="V132">
            <v>6000</v>
          </cell>
          <cell r="W132">
            <v>100915</v>
          </cell>
          <cell r="X132">
            <v>0</v>
          </cell>
          <cell r="Y132">
            <v>62010</v>
          </cell>
          <cell r="Z132">
            <v>644843</v>
          </cell>
          <cell r="AA132">
            <v>511971</v>
          </cell>
          <cell r="AB132">
            <v>1156814</v>
          </cell>
          <cell r="AC132">
            <v>194918</v>
          </cell>
          <cell r="AD132">
            <v>1351732</v>
          </cell>
          <cell r="AE132">
            <v>85</v>
          </cell>
          <cell r="AF132">
            <v>1672636</v>
          </cell>
          <cell r="AG132">
            <v>1672721</v>
          </cell>
        </row>
        <row r="133">
          <cell r="A133" t="str">
            <v>131</v>
          </cell>
          <cell r="B133" t="str">
            <v>LEWIS</v>
          </cell>
          <cell r="C133">
            <v>95882</v>
          </cell>
          <cell r="D133">
            <v>0</v>
          </cell>
          <cell r="E133">
            <v>95882</v>
          </cell>
          <cell r="F133">
            <v>0</v>
          </cell>
          <cell r="G133">
            <v>0</v>
          </cell>
          <cell r="H133">
            <v>54847</v>
          </cell>
          <cell r="I133">
            <v>540</v>
          </cell>
          <cell r="J133">
            <v>8880</v>
          </cell>
          <cell r="K133">
            <v>77327</v>
          </cell>
          <cell r="L133">
            <v>223100</v>
          </cell>
          <cell r="M133">
            <v>0</v>
          </cell>
          <cell r="N133">
            <v>10000</v>
          </cell>
          <cell r="O133">
            <v>0</v>
          </cell>
          <cell r="P133">
            <v>58737</v>
          </cell>
          <cell r="Q133">
            <v>529313</v>
          </cell>
          <cell r="R133">
            <v>45395</v>
          </cell>
          <cell r="S133">
            <v>78885</v>
          </cell>
          <cell r="T133">
            <v>0</v>
          </cell>
          <cell r="U133">
            <v>56000</v>
          </cell>
          <cell r="V133">
            <v>0</v>
          </cell>
          <cell r="W133">
            <v>62500</v>
          </cell>
          <cell r="X133">
            <v>0</v>
          </cell>
          <cell r="Y133">
            <v>0</v>
          </cell>
          <cell r="Z133">
            <v>242780</v>
          </cell>
          <cell r="AA133">
            <v>212576</v>
          </cell>
          <cell r="AB133">
            <v>455356</v>
          </cell>
          <cell r="AC133">
            <v>58737</v>
          </cell>
          <cell r="AD133">
            <v>514093</v>
          </cell>
          <cell r="AE133">
            <v>15220</v>
          </cell>
          <cell r="AF133">
            <v>227920</v>
          </cell>
          <cell r="AG133">
            <v>243140</v>
          </cell>
        </row>
        <row r="134">
          <cell r="A134" t="str">
            <v>132</v>
          </cell>
          <cell r="B134" t="str">
            <v>MARNE</v>
          </cell>
          <cell r="C134">
            <v>38871</v>
          </cell>
          <cell r="D134">
            <v>0</v>
          </cell>
          <cell r="E134">
            <v>38871</v>
          </cell>
          <cell r="F134">
            <v>0</v>
          </cell>
          <cell r="G134">
            <v>0</v>
          </cell>
          <cell r="H134">
            <v>15947</v>
          </cell>
          <cell r="I134">
            <v>400</v>
          </cell>
          <cell r="J134">
            <v>404</v>
          </cell>
          <cell r="K134">
            <v>9000</v>
          </cell>
          <cell r="L134">
            <v>7000</v>
          </cell>
          <cell r="M134">
            <v>0</v>
          </cell>
          <cell r="N134">
            <v>7000</v>
          </cell>
          <cell r="O134">
            <v>0</v>
          </cell>
          <cell r="P134">
            <v>20000</v>
          </cell>
          <cell r="Q134">
            <v>98622</v>
          </cell>
          <cell r="R134">
            <v>20000</v>
          </cell>
          <cell r="S134">
            <v>20000</v>
          </cell>
          <cell r="T134">
            <v>0</v>
          </cell>
          <cell r="U134">
            <v>7000</v>
          </cell>
          <cell r="V134">
            <v>4000</v>
          </cell>
          <cell r="W134">
            <v>25000</v>
          </cell>
          <cell r="X134">
            <v>0</v>
          </cell>
          <cell r="Y134">
            <v>0</v>
          </cell>
          <cell r="Z134">
            <v>76000</v>
          </cell>
          <cell r="AA134">
            <v>7000</v>
          </cell>
          <cell r="AB134">
            <v>83000</v>
          </cell>
          <cell r="AC134">
            <v>20000</v>
          </cell>
          <cell r="AD134">
            <v>103000</v>
          </cell>
          <cell r="AE134">
            <v>-4378</v>
          </cell>
          <cell r="AF134">
            <v>53104</v>
          </cell>
          <cell r="AG134">
            <v>48726</v>
          </cell>
        </row>
        <row r="135">
          <cell r="A135" t="str">
            <v>133</v>
          </cell>
          <cell r="B135" t="str">
            <v>MASSENA</v>
          </cell>
          <cell r="C135">
            <v>102329</v>
          </cell>
          <cell r="D135">
            <v>0</v>
          </cell>
          <cell r="E135">
            <v>102329</v>
          </cell>
          <cell r="F135">
            <v>0</v>
          </cell>
          <cell r="G135">
            <v>576048</v>
          </cell>
          <cell r="H135">
            <v>46086</v>
          </cell>
          <cell r="I135">
            <v>0</v>
          </cell>
          <cell r="J135">
            <v>0</v>
          </cell>
          <cell r="K135">
            <v>122500</v>
          </cell>
          <cell r="L135">
            <v>183000</v>
          </cell>
          <cell r="M135">
            <v>0</v>
          </cell>
          <cell r="N135">
            <v>0</v>
          </cell>
          <cell r="O135">
            <v>0</v>
          </cell>
          <cell r="P135">
            <v>170800</v>
          </cell>
          <cell r="Q135">
            <v>1200763</v>
          </cell>
          <cell r="R135">
            <v>61575</v>
          </cell>
          <cell r="S135">
            <v>94000</v>
          </cell>
          <cell r="T135">
            <v>1000</v>
          </cell>
          <cell r="U135">
            <v>34000</v>
          </cell>
          <cell r="V135">
            <v>5000</v>
          </cell>
          <cell r="W135">
            <v>105700</v>
          </cell>
          <cell r="X135">
            <v>0</v>
          </cell>
          <cell r="Y135">
            <v>402548</v>
          </cell>
          <cell r="Z135">
            <v>703823</v>
          </cell>
          <cell r="AA135">
            <v>120000</v>
          </cell>
          <cell r="AB135">
            <v>823823</v>
          </cell>
          <cell r="AC135">
            <v>170800</v>
          </cell>
          <cell r="AD135">
            <v>994623</v>
          </cell>
          <cell r="AE135">
            <v>206140</v>
          </cell>
          <cell r="AF135">
            <v>753438</v>
          </cell>
          <cell r="AG135">
            <v>959578</v>
          </cell>
        </row>
        <row r="136">
          <cell r="A136" t="str">
            <v>134</v>
          </cell>
          <cell r="B136" t="str">
            <v>WIOTA</v>
          </cell>
          <cell r="C136">
            <v>30001</v>
          </cell>
          <cell r="D136">
            <v>0</v>
          </cell>
          <cell r="E136">
            <v>30001</v>
          </cell>
          <cell r="F136">
            <v>0</v>
          </cell>
          <cell r="G136">
            <v>0</v>
          </cell>
          <cell r="H136">
            <v>16773</v>
          </cell>
          <cell r="I136">
            <v>200</v>
          </cell>
          <cell r="J136">
            <v>100</v>
          </cell>
          <cell r="K136">
            <v>16000</v>
          </cell>
          <cell r="L136">
            <v>32000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95074</v>
          </cell>
          <cell r="R136">
            <v>24850</v>
          </cell>
          <cell r="S136">
            <v>13200</v>
          </cell>
          <cell r="T136">
            <v>0</v>
          </cell>
          <cell r="U136">
            <v>5100</v>
          </cell>
          <cell r="V136">
            <v>0</v>
          </cell>
          <cell r="W136">
            <v>19500</v>
          </cell>
          <cell r="X136">
            <v>0</v>
          </cell>
          <cell r="Y136">
            <v>0</v>
          </cell>
          <cell r="Z136">
            <v>62650</v>
          </cell>
          <cell r="AA136">
            <v>30000</v>
          </cell>
          <cell r="AB136">
            <v>92650</v>
          </cell>
          <cell r="AC136">
            <v>0</v>
          </cell>
          <cell r="AD136">
            <v>92650</v>
          </cell>
          <cell r="AE136">
            <v>2424</v>
          </cell>
          <cell r="AF136">
            <v>207526</v>
          </cell>
          <cell r="AG136">
            <v>209950</v>
          </cell>
        </row>
        <row r="137">
          <cell r="A137" t="str">
            <v>135</v>
          </cell>
          <cell r="B137" t="str">
            <v>BENNETT</v>
          </cell>
          <cell r="C137">
            <v>107958</v>
          </cell>
          <cell r="D137">
            <v>0</v>
          </cell>
          <cell r="E137">
            <v>107958</v>
          </cell>
          <cell r="F137">
            <v>0</v>
          </cell>
          <cell r="G137">
            <v>0</v>
          </cell>
          <cell r="H137">
            <v>35069</v>
          </cell>
          <cell r="I137">
            <v>605</v>
          </cell>
          <cell r="J137">
            <v>157</v>
          </cell>
          <cell r="K137">
            <v>98795</v>
          </cell>
          <cell r="L137">
            <v>138710</v>
          </cell>
          <cell r="M137">
            <v>0</v>
          </cell>
          <cell r="N137">
            <v>0</v>
          </cell>
          <cell r="O137">
            <v>0</v>
          </cell>
          <cell r="P137">
            <v>43840</v>
          </cell>
          <cell r="Q137">
            <v>425134</v>
          </cell>
          <cell r="R137">
            <v>63810</v>
          </cell>
          <cell r="S137">
            <v>97055</v>
          </cell>
          <cell r="T137">
            <v>0</v>
          </cell>
          <cell r="U137">
            <v>26375</v>
          </cell>
          <cell r="V137">
            <v>1120</v>
          </cell>
          <cell r="W137">
            <v>67187</v>
          </cell>
          <cell r="X137">
            <v>14280</v>
          </cell>
          <cell r="Y137">
            <v>0</v>
          </cell>
          <cell r="Z137">
            <v>269827</v>
          </cell>
          <cell r="AA137">
            <v>98202</v>
          </cell>
          <cell r="AB137">
            <v>368029</v>
          </cell>
          <cell r="AC137">
            <v>43840</v>
          </cell>
          <cell r="AD137">
            <v>411869</v>
          </cell>
          <cell r="AE137">
            <v>13265</v>
          </cell>
          <cell r="AF137">
            <v>268318</v>
          </cell>
          <cell r="AG137">
            <v>281583</v>
          </cell>
        </row>
        <row r="138">
          <cell r="A138" t="str">
            <v>136</v>
          </cell>
          <cell r="B138" t="str">
            <v>CLARENCE</v>
          </cell>
          <cell r="C138">
            <v>287106</v>
          </cell>
          <cell r="D138">
            <v>0</v>
          </cell>
          <cell r="E138">
            <v>287106</v>
          </cell>
          <cell r="F138">
            <v>0</v>
          </cell>
          <cell r="G138">
            <v>20403</v>
          </cell>
          <cell r="H138">
            <v>84769</v>
          </cell>
          <cell r="I138">
            <v>1330</v>
          </cell>
          <cell r="J138">
            <v>9532</v>
          </cell>
          <cell r="K138">
            <v>145171</v>
          </cell>
          <cell r="L138">
            <v>612076</v>
          </cell>
          <cell r="M138">
            <v>0</v>
          </cell>
          <cell r="N138">
            <v>30850</v>
          </cell>
          <cell r="O138">
            <v>601000</v>
          </cell>
          <cell r="P138">
            <v>195270</v>
          </cell>
          <cell r="Q138">
            <v>1987507</v>
          </cell>
          <cell r="R138">
            <v>251493</v>
          </cell>
          <cell r="S138">
            <v>166721</v>
          </cell>
          <cell r="T138">
            <v>0</v>
          </cell>
          <cell r="U138">
            <v>147163</v>
          </cell>
          <cell r="V138">
            <v>15625</v>
          </cell>
          <cell r="W138">
            <v>102721</v>
          </cell>
          <cell r="X138">
            <v>89174</v>
          </cell>
          <cell r="Y138">
            <v>0</v>
          </cell>
          <cell r="Z138">
            <v>772897</v>
          </cell>
          <cell r="AA138">
            <v>981365</v>
          </cell>
          <cell r="AB138">
            <v>1754262</v>
          </cell>
          <cell r="AC138">
            <v>195270</v>
          </cell>
          <cell r="AD138">
            <v>1949532</v>
          </cell>
          <cell r="AE138">
            <v>37975</v>
          </cell>
          <cell r="AF138">
            <v>1203410</v>
          </cell>
          <cell r="AG138">
            <v>1241385</v>
          </cell>
        </row>
        <row r="139">
          <cell r="A139" t="str">
            <v>137</v>
          </cell>
          <cell r="B139" t="str">
            <v>DURANT</v>
          </cell>
          <cell r="C139">
            <v>1153788</v>
          </cell>
          <cell r="D139">
            <v>0</v>
          </cell>
          <cell r="E139">
            <v>1153788</v>
          </cell>
          <cell r="F139">
            <v>0</v>
          </cell>
          <cell r="G139">
            <v>90610</v>
          </cell>
          <cell r="H139">
            <v>223515</v>
          </cell>
          <cell r="I139">
            <v>14190</v>
          </cell>
          <cell r="J139">
            <v>38148</v>
          </cell>
          <cell r="K139">
            <v>363383</v>
          </cell>
          <cell r="L139">
            <v>1031700</v>
          </cell>
          <cell r="M139">
            <v>10000</v>
          </cell>
          <cell r="N139">
            <v>81760</v>
          </cell>
          <cell r="O139">
            <v>0</v>
          </cell>
          <cell r="P139">
            <v>229365</v>
          </cell>
          <cell r="Q139">
            <v>3236459</v>
          </cell>
          <cell r="R139">
            <v>569017</v>
          </cell>
          <cell r="S139">
            <v>567931</v>
          </cell>
          <cell r="T139">
            <v>0</v>
          </cell>
          <cell r="U139">
            <v>448047</v>
          </cell>
          <cell r="V139">
            <v>157164</v>
          </cell>
          <cell r="W139">
            <v>234877</v>
          </cell>
          <cell r="X139">
            <v>513855</v>
          </cell>
          <cell r="Y139">
            <v>0</v>
          </cell>
          <cell r="Z139">
            <v>2490891</v>
          </cell>
          <cell r="AA139">
            <v>2092752</v>
          </cell>
          <cell r="AB139">
            <v>4583643</v>
          </cell>
          <cell r="AC139">
            <v>229365</v>
          </cell>
          <cell r="AD139">
            <v>4813008</v>
          </cell>
          <cell r="AE139">
            <v>-1576549</v>
          </cell>
          <cell r="AF139">
            <v>3375044</v>
          </cell>
          <cell r="AG139">
            <v>1798495</v>
          </cell>
        </row>
        <row r="140">
          <cell r="A140" t="str">
            <v>138</v>
          </cell>
          <cell r="B140" t="str">
            <v>LOWDEN</v>
          </cell>
          <cell r="C140">
            <v>255558</v>
          </cell>
          <cell r="D140">
            <v>0</v>
          </cell>
          <cell r="E140">
            <v>255558</v>
          </cell>
          <cell r="F140">
            <v>0</v>
          </cell>
          <cell r="G140">
            <v>0</v>
          </cell>
          <cell r="H140">
            <v>65116</v>
          </cell>
          <cell r="I140">
            <v>2245</v>
          </cell>
          <cell r="J140">
            <v>7266</v>
          </cell>
          <cell r="K140">
            <v>119724.69</v>
          </cell>
          <cell r="L140">
            <v>364000</v>
          </cell>
          <cell r="M140">
            <v>2000</v>
          </cell>
          <cell r="N140">
            <v>5880</v>
          </cell>
          <cell r="O140">
            <v>1</v>
          </cell>
          <cell r="P140">
            <v>100165</v>
          </cell>
          <cell r="Q140">
            <v>921955.69</v>
          </cell>
          <cell r="R140">
            <v>103217</v>
          </cell>
          <cell r="S140">
            <v>102220</v>
          </cell>
          <cell r="T140">
            <v>0</v>
          </cell>
          <cell r="U140">
            <v>77824</v>
          </cell>
          <cell r="V140">
            <v>24500</v>
          </cell>
          <cell r="W140">
            <v>144069</v>
          </cell>
          <cell r="X140">
            <v>94713</v>
          </cell>
          <cell r="Y140">
            <v>0</v>
          </cell>
          <cell r="Z140">
            <v>546543</v>
          </cell>
          <cell r="AA140">
            <v>256061</v>
          </cell>
          <cell r="AB140">
            <v>802604</v>
          </cell>
          <cell r="AC140">
            <v>100165</v>
          </cell>
          <cell r="AD140">
            <v>902769</v>
          </cell>
          <cell r="AE140">
            <v>19186.690000000002</v>
          </cell>
          <cell r="AF140">
            <v>874277</v>
          </cell>
          <cell r="AG140">
            <v>893463.69</v>
          </cell>
        </row>
        <row r="141">
          <cell r="A141" t="str">
            <v>139</v>
          </cell>
          <cell r="B141" t="str">
            <v>MECHANICSVILLE</v>
          </cell>
          <cell r="C141">
            <v>404733</v>
          </cell>
          <cell r="D141">
            <v>0</v>
          </cell>
          <cell r="E141">
            <v>404733</v>
          </cell>
          <cell r="F141">
            <v>0</v>
          </cell>
          <cell r="G141">
            <v>0</v>
          </cell>
          <cell r="H141">
            <v>100207</v>
          </cell>
          <cell r="I141">
            <v>475</v>
          </cell>
          <cell r="J141">
            <v>18393</v>
          </cell>
          <cell r="K141">
            <v>212267</v>
          </cell>
          <cell r="L141">
            <v>344000</v>
          </cell>
          <cell r="M141">
            <v>0</v>
          </cell>
          <cell r="N141">
            <v>5400</v>
          </cell>
          <cell r="O141">
            <v>0</v>
          </cell>
          <cell r="P141">
            <v>44856</v>
          </cell>
          <cell r="Q141">
            <v>1130331</v>
          </cell>
          <cell r="R141">
            <v>204183</v>
          </cell>
          <cell r="S141">
            <v>138851</v>
          </cell>
          <cell r="T141">
            <v>0</v>
          </cell>
          <cell r="U141">
            <v>134876</v>
          </cell>
          <cell r="V141">
            <v>29794</v>
          </cell>
          <cell r="W141">
            <v>126422</v>
          </cell>
          <cell r="X141">
            <v>65908</v>
          </cell>
          <cell r="Y141">
            <v>0</v>
          </cell>
          <cell r="Z141">
            <v>700034</v>
          </cell>
          <cell r="AA141">
            <v>275385</v>
          </cell>
          <cell r="AB141">
            <v>975419</v>
          </cell>
          <cell r="AC141">
            <v>44856</v>
          </cell>
          <cell r="AD141">
            <v>1020275</v>
          </cell>
          <cell r="AE141">
            <v>110056</v>
          </cell>
          <cell r="AF141">
            <v>1224838</v>
          </cell>
          <cell r="AG141">
            <v>1334894</v>
          </cell>
        </row>
        <row r="142">
          <cell r="A142" t="str">
            <v>140</v>
          </cell>
          <cell r="B142" t="str">
            <v>STANWOOD</v>
          </cell>
          <cell r="C142">
            <v>182637</v>
          </cell>
          <cell r="D142">
            <v>0</v>
          </cell>
          <cell r="E142">
            <v>182637</v>
          </cell>
          <cell r="F142">
            <v>0</v>
          </cell>
          <cell r="G142">
            <v>20000</v>
          </cell>
          <cell r="H142">
            <v>58177</v>
          </cell>
          <cell r="I142">
            <v>955</v>
          </cell>
          <cell r="J142">
            <v>5556</v>
          </cell>
          <cell r="K142">
            <v>403716.3</v>
          </cell>
          <cell r="L142">
            <v>282659</v>
          </cell>
          <cell r="M142">
            <v>250</v>
          </cell>
          <cell r="N142">
            <v>42969</v>
          </cell>
          <cell r="O142">
            <v>0</v>
          </cell>
          <cell r="P142">
            <v>215000</v>
          </cell>
          <cell r="Q142">
            <v>1211919.3</v>
          </cell>
          <cell r="R142">
            <v>100075</v>
          </cell>
          <cell r="S142">
            <v>180253</v>
          </cell>
          <cell r="T142">
            <v>0</v>
          </cell>
          <cell r="U142">
            <v>59302</v>
          </cell>
          <cell r="V142">
            <v>3681</v>
          </cell>
          <cell r="W142">
            <v>60640</v>
          </cell>
          <cell r="X142">
            <v>24930</v>
          </cell>
          <cell r="Y142">
            <v>250000</v>
          </cell>
          <cell r="Z142">
            <v>678881</v>
          </cell>
          <cell r="AA142">
            <v>304701</v>
          </cell>
          <cell r="AB142">
            <v>983582</v>
          </cell>
          <cell r="AC142">
            <v>215000</v>
          </cell>
          <cell r="AD142">
            <v>1198582</v>
          </cell>
          <cell r="AE142">
            <v>13337.300000000017</v>
          </cell>
          <cell r="AF142">
            <v>1022038</v>
          </cell>
          <cell r="AG142">
            <v>1035375.3</v>
          </cell>
        </row>
        <row r="143">
          <cell r="A143" t="str">
            <v>141</v>
          </cell>
          <cell r="B143" t="str">
            <v>TIPTON</v>
          </cell>
          <cell r="C143">
            <v>1491432</v>
          </cell>
          <cell r="D143">
            <v>0</v>
          </cell>
          <cell r="E143">
            <v>1491432</v>
          </cell>
          <cell r="F143">
            <v>0</v>
          </cell>
          <cell r="G143">
            <v>176573</v>
          </cell>
          <cell r="H143">
            <v>269776</v>
          </cell>
          <cell r="I143">
            <v>28925</v>
          </cell>
          <cell r="J143">
            <v>845454</v>
          </cell>
          <cell r="K143">
            <v>596389</v>
          </cell>
          <cell r="L143">
            <v>8197648</v>
          </cell>
          <cell r="M143">
            <v>10000</v>
          </cell>
          <cell r="N143">
            <v>1697511</v>
          </cell>
          <cell r="O143">
            <v>176355</v>
          </cell>
          <cell r="P143">
            <v>2656321</v>
          </cell>
          <cell r="Q143">
            <v>16146384</v>
          </cell>
          <cell r="R143">
            <v>1149166</v>
          </cell>
          <cell r="S143">
            <v>851646</v>
          </cell>
          <cell r="T143">
            <v>0</v>
          </cell>
          <cell r="U143">
            <v>820879</v>
          </cell>
          <cell r="V143">
            <v>191293</v>
          </cell>
          <cell r="W143">
            <v>209884</v>
          </cell>
          <cell r="X143">
            <v>871192</v>
          </cell>
          <cell r="Y143">
            <v>760755</v>
          </cell>
          <cell r="Z143">
            <v>4854815</v>
          </cell>
          <cell r="AA143">
            <v>8635248</v>
          </cell>
          <cell r="AB143">
            <v>13490063</v>
          </cell>
          <cell r="AC143">
            <v>2656321</v>
          </cell>
          <cell r="AD143">
            <v>16146384</v>
          </cell>
          <cell r="AE143">
            <v>0</v>
          </cell>
          <cell r="AF143">
            <v>8639919</v>
          </cell>
          <cell r="AG143">
            <v>8639919</v>
          </cell>
        </row>
        <row r="144">
          <cell r="A144" t="str">
            <v>142</v>
          </cell>
          <cell r="B144" t="str">
            <v>WEST BRANCH</v>
          </cell>
          <cell r="C144">
            <v>1635553</v>
          </cell>
          <cell r="D144">
            <v>0</v>
          </cell>
          <cell r="E144">
            <v>1635553</v>
          </cell>
          <cell r="F144">
            <v>0</v>
          </cell>
          <cell r="G144">
            <v>250000</v>
          </cell>
          <cell r="H144">
            <v>196308</v>
          </cell>
          <cell r="I144">
            <v>41897</v>
          </cell>
          <cell r="J144">
            <v>4150</v>
          </cell>
          <cell r="K144">
            <v>1070407</v>
          </cell>
          <cell r="L144">
            <v>1082074</v>
          </cell>
          <cell r="M144">
            <v>0</v>
          </cell>
          <cell r="N144">
            <v>40910</v>
          </cell>
          <cell r="O144">
            <v>3517568</v>
          </cell>
          <cell r="P144">
            <v>614146</v>
          </cell>
          <cell r="Q144">
            <v>8453013</v>
          </cell>
          <cell r="R144">
            <v>782284</v>
          </cell>
          <cell r="S144">
            <v>479776</v>
          </cell>
          <cell r="T144">
            <v>0</v>
          </cell>
          <cell r="U144">
            <v>676552</v>
          </cell>
          <cell r="V144">
            <v>132770</v>
          </cell>
          <cell r="W144">
            <v>188457</v>
          </cell>
          <cell r="X144">
            <v>513908</v>
          </cell>
          <cell r="Y144">
            <v>4541269</v>
          </cell>
          <cell r="Z144">
            <v>7315016</v>
          </cell>
          <cell r="AA144">
            <v>968447</v>
          </cell>
          <cell r="AB144">
            <v>8283463</v>
          </cell>
          <cell r="AC144">
            <v>614146</v>
          </cell>
          <cell r="AD144">
            <v>8897609</v>
          </cell>
          <cell r="AE144">
            <v>-444596</v>
          </cell>
          <cell r="AF144">
            <v>2074943</v>
          </cell>
          <cell r="AG144">
            <v>1630347</v>
          </cell>
        </row>
        <row r="145">
          <cell r="A145" t="str">
            <v>143</v>
          </cell>
          <cell r="B145" t="str">
            <v>CLEAR LAKE</v>
          </cell>
          <cell r="C145">
            <v>5076152</v>
          </cell>
          <cell r="D145">
            <v>0</v>
          </cell>
          <cell r="E145">
            <v>5076152</v>
          </cell>
          <cell r="F145">
            <v>0</v>
          </cell>
          <cell r="G145">
            <v>1645300</v>
          </cell>
          <cell r="H145">
            <v>1759553</v>
          </cell>
          <cell r="I145">
            <v>99850</v>
          </cell>
          <cell r="J145">
            <v>54805</v>
          </cell>
          <cell r="K145">
            <v>1454662</v>
          </cell>
          <cell r="L145">
            <v>2218600</v>
          </cell>
          <cell r="M145">
            <v>202000</v>
          </cell>
          <cell r="N145">
            <v>106500</v>
          </cell>
          <cell r="O145">
            <v>20000</v>
          </cell>
          <cell r="P145">
            <v>2520246</v>
          </cell>
          <cell r="Q145">
            <v>15157668</v>
          </cell>
          <cell r="R145">
            <v>3758717</v>
          </cell>
          <cell r="S145">
            <v>3204938</v>
          </cell>
          <cell r="T145">
            <v>8836</v>
          </cell>
          <cell r="U145">
            <v>1206056</v>
          </cell>
          <cell r="V145">
            <v>907888</v>
          </cell>
          <cell r="W145">
            <v>890014</v>
          </cell>
          <cell r="X145">
            <v>488055</v>
          </cell>
          <cell r="Y145">
            <v>450000</v>
          </cell>
          <cell r="Z145">
            <v>10914504</v>
          </cell>
          <cell r="AA145">
            <v>3162607</v>
          </cell>
          <cell r="AB145">
            <v>14077111</v>
          </cell>
          <cell r="AC145">
            <v>2520246</v>
          </cell>
          <cell r="AD145">
            <v>16597357</v>
          </cell>
          <cell r="AE145">
            <v>-1439689</v>
          </cell>
          <cell r="AF145">
            <v>31860100</v>
          </cell>
          <cell r="AG145">
            <v>30420411</v>
          </cell>
        </row>
        <row r="146">
          <cell r="A146" t="str">
            <v>144</v>
          </cell>
          <cell r="B146" t="str">
            <v>DOUGHERTY</v>
          </cell>
          <cell r="C146">
            <v>18379</v>
          </cell>
          <cell r="D146">
            <v>0</v>
          </cell>
          <cell r="E146">
            <v>18379</v>
          </cell>
          <cell r="F146">
            <v>0</v>
          </cell>
          <cell r="G146">
            <v>0</v>
          </cell>
          <cell r="H146">
            <v>11000</v>
          </cell>
          <cell r="I146">
            <v>0</v>
          </cell>
          <cell r="J146">
            <v>2000</v>
          </cell>
          <cell r="K146">
            <v>17500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48879</v>
          </cell>
          <cell r="R146">
            <v>15000</v>
          </cell>
          <cell r="S146">
            <v>8400</v>
          </cell>
          <cell r="T146">
            <v>0</v>
          </cell>
          <cell r="U146">
            <v>5000</v>
          </cell>
          <cell r="V146">
            <v>0</v>
          </cell>
          <cell r="W146">
            <v>34500</v>
          </cell>
          <cell r="X146">
            <v>0</v>
          </cell>
          <cell r="Y146">
            <v>0</v>
          </cell>
          <cell r="Z146">
            <v>62900</v>
          </cell>
          <cell r="AA146">
            <v>0</v>
          </cell>
          <cell r="AB146">
            <v>62900</v>
          </cell>
          <cell r="AC146">
            <v>0</v>
          </cell>
          <cell r="AD146">
            <v>62900</v>
          </cell>
          <cell r="AE146">
            <v>-14021</v>
          </cell>
          <cell r="AF146">
            <v>48817</v>
          </cell>
          <cell r="AG146">
            <v>34796</v>
          </cell>
        </row>
        <row r="147">
          <cell r="A147" t="str">
            <v>145</v>
          </cell>
          <cell r="B147" t="str">
            <v>MASON CITY</v>
          </cell>
          <cell r="C147">
            <v>14741388</v>
          </cell>
          <cell r="D147">
            <v>0</v>
          </cell>
          <cell r="E147">
            <v>14741388</v>
          </cell>
          <cell r="F147">
            <v>0</v>
          </cell>
          <cell r="G147">
            <v>1333792</v>
          </cell>
          <cell r="H147">
            <v>5615395</v>
          </cell>
          <cell r="I147">
            <v>587010</v>
          </cell>
          <cell r="J147">
            <v>517002</v>
          </cell>
          <cell r="K147">
            <v>7880691</v>
          </cell>
          <cell r="L147">
            <v>15375051</v>
          </cell>
          <cell r="M147">
            <v>0</v>
          </cell>
          <cell r="N147">
            <v>4902267</v>
          </cell>
          <cell r="O147">
            <v>10929657</v>
          </cell>
          <cell r="P147">
            <v>5974689</v>
          </cell>
          <cell r="Q147">
            <v>67856942</v>
          </cell>
          <cell r="R147">
            <v>10639305</v>
          </cell>
          <cell r="S147">
            <v>3888712</v>
          </cell>
          <cell r="T147">
            <v>411297</v>
          </cell>
          <cell r="U147">
            <v>3813969</v>
          </cell>
          <cell r="V147">
            <v>3422977</v>
          </cell>
          <cell r="W147">
            <v>6810180</v>
          </cell>
          <cell r="X147">
            <v>4796162</v>
          </cell>
          <cell r="Y147">
            <v>16348517</v>
          </cell>
          <cell r="Z147">
            <v>50131119</v>
          </cell>
          <cell r="AA147">
            <v>14890784</v>
          </cell>
          <cell r="AB147">
            <v>65021903</v>
          </cell>
          <cell r="AC147">
            <v>5974689</v>
          </cell>
          <cell r="AD147">
            <v>70996592</v>
          </cell>
          <cell r="AE147">
            <v>-3139650</v>
          </cell>
          <cell r="AF147">
            <v>25802779</v>
          </cell>
          <cell r="AG147">
            <v>22663129</v>
          </cell>
        </row>
        <row r="148">
          <cell r="A148" t="str">
            <v>146</v>
          </cell>
          <cell r="B148" t="str">
            <v>MESERVEY</v>
          </cell>
          <cell r="C148">
            <v>39253</v>
          </cell>
          <cell r="D148">
            <v>0</v>
          </cell>
          <cell r="E148">
            <v>39253</v>
          </cell>
          <cell r="F148">
            <v>0</v>
          </cell>
          <cell r="G148">
            <v>0</v>
          </cell>
          <cell r="H148">
            <v>44990</v>
          </cell>
          <cell r="I148">
            <v>197</v>
          </cell>
          <cell r="J148">
            <v>160</v>
          </cell>
          <cell r="K148">
            <v>36750</v>
          </cell>
          <cell r="L148">
            <v>95000</v>
          </cell>
          <cell r="M148">
            <v>0</v>
          </cell>
          <cell r="N148">
            <v>0</v>
          </cell>
          <cell r="O148">
            <v>0</v>
          </cell>
          <cell r="P148">
            <v>879</v>
          </cell>
          <cell r="Q148">
            <v>217229</v>
          </cell>
          <cell r="R148">
            <v>20000</v>
          </cell>
          <cell r="S148">
            <v>53500</v>
          </cell>
          <cell r="T148">
            <v>1550</v>
          </cell>
          <cell r="U148">
            <v>27600</v>
          </cell>
          <cell r="V148">
            <v>0</v>
          </cell>
          <cell r="W148">
            <v>34700</v>
          </cell>
          <cell r="X148">
            <v>0</v>
          </cell>
          <cell r="Y148">
            <v>0</v>
          </cell>
          <cell r="Z148">
            <v>137350</v>
          </cell>
          <cell r="AA148">
            <v>0</v>
          </cell>
          <cell r="AB148">
            <v>137350</v>
          </cell>
          <cell r="AC148">
            <v>879</v>
          </cell>
          <cell r="AD148">
            <v>138229</v>
          </cell>
          <cell r="AE148">
            <v>79000</v>
          </cell>
          <cell r="AF148">
            <v>119950</v>
          </cell>
          <cell r="AG148">
            <v>198950</v>
          </cell>
        </row>
        <row r="149">
          <cell r="A149" t="str">
            <v>147</v>
          </cell>
          <cell r="B149" t="str">
            <v>PLYMOUTH</v>
          </cell>
          <cell r="C149">
            <v>115691</v>
          </cell>
          <cell r="D149">
            <v>0</v>
          </cell>
          <cell r="E149">
            <v>115691</v>
          </cell>
          <cell r="F149">
            <v>0</v>
          </cell>
          <cell r="G149">
            <v>0</v>
          </cell>
          <cell r="H149">
            <v>67227</v>
          </cell>
          <cell r="I149">
            <v>1775</v>
          </cell>
          <cell r="J149">
            <v>1020</v>
          </cell>
          <cell r="K149">
            <v>76016</v>
          </cell>
          <cell r="L149">
            <v>141600</v>
          </cell>
          <cell r="M149">
            <v>500</v>
          </cell>
          <cell r="N149">
            <v>1700</v>
          </cell>
          <cell r="O149">
            <v>0</v>
          </cell>
          <cell r="P149">
            <v>25000</v>
          </cell>
          <cell r="Q149">
            <v>430529</v>
          </cell>
          <cell r="R149">
            <v>34000</v>
          </cell>
          <cell r="S149">
            <v>92680</v>
          </cell>
          <cell r="T149">
            <v>2100</v>
          </cell>
          <cell r="U149">
            <v>6650</v>
          </cell>
          <cell r="V149">
            <v>0</v>
          </cell>
          <cell r="W149">
            <v>61630</v>
          </cell>
          <cell r="X149">
            <v>49927</v>
          </cell>
          <cell r="Y149">
            <v>0</v>
          </cell>
          <cell r="Z149">
            <v>246987</v>
          </cell>
          <cell r="AA149">
            <v>121655</v>
          </cell>
          <cell r="AB149">
            <v>368642</v>
          </cell>
          <cell r="AC149">
            <v>25000</v>
          </cell>
          <cell r="AD149">
            <v>393642</v>
          </cell>
          <cell r="AE149">
            <v>36887</v>
          </cell>
          <cell r="AF149">
            <v>372768</v>
          </cell>
          <cell r="AG149">
            <v>409655</v>
          </cell>
        </row>
        <row r="150">
          <cell r="A150" t="str">
            <v>148</v>
          </cell>
          <cell r="B150" t="str">
            <v>ROCK FALLS</v>
          </cell>
          <cell r="C150">
            <v>30476</v>
          </cell>
          <cell r="D150">
            <v>0</v>
          </cell>
          <cell r="E150">
            <v>30476</v>
          </cell>
          <cell r="F150">
            <v>0</v>
          </cell>
          <cell r="G150">
            <v>0</v>
          </cell>
          <cell r="H150">
            <v>50458</v>
          </cell>
          <cell r="I150">
            <v>100</v>
          </cell>
          <cell r="J150">
            <v>350</v>
          </cell>
          <cell r="K150">
            <v>69000</v>
          </cell>
          <cell r="L150">
            <v>37300</v>
          </cell>
          <cell r="M150">
            <v>0</v>
          </cell>
          <cell r="N150">
            <v>0</v>
          </cell>
          <cell r="O150">
            <v>0</v>
          </cell>
          <cell r="P150">
            <v>45000</v>
          </cell>
          <cell r="Q150">
            <v>232684</v>
          </cell>
          <cell r="R150">
            <v>3860</v>
          </cell>
          <cell r="S150">
            <v>16200</v>
          </cell>
          <cell r="T150">
            <v>1900</v>
          </cell>
          <cell r="U150">
            <v>6400</v>
          </cell>
          <cell r="V150">
            <v>80</v>
          </cell>
          <cell r="W150">
            <v>16500</v>
          </cell>
          <cell r="X150">
            <v>0</v>
          </cell>
          <cell r="Y150">
            <v>0</v>
          </cell>
          <cell r="Z150">
            <v>44940</v>
          </cell>
          <cell r="AA150">
            <v>70000</v>
          </cell>
          <cell r="AB150">
            <v>114940</v>
          </cell>
          <cell r="AC150">
            <v>45000</v>
          </cell>
          <cell r="AD150">
            <v>159940</v>
          </cell>
          <cell r="AE150">
            <v>72744</v>
          </cell>
          <cell r="AF150">
            <v>190218</v>
          </cell>
          <cell r="AG150">
            <v>262962</v>
          </cell>
        </row>
        <row r="151">
          <cell r="A151" t="str">
            <v>149</v>
          </cell>
          <cell r="B151" t="str">
            <v>ROCKWELL</v>
          </cell>
          <cell r="C151">
            <v>322567</v>
          </cell>
          <cell r="D151">
            <v>0</v>
          </cell>
          <cell r="E151">
            <v>322567</v>
          </cell>
          <cell r="F151">
            <v>0</v>
          </cell>
          <cell r="G151">
            <v>3000</v>
          </cell>
          <cell r="H151">
            <v>183309</v>
          </cell>
          <cell r="I151">
            <v>2550</v>
          </cell>
          <cell r="J151">
            <v>3000</v>
          </cell>
          <cell r="K151">
            <v>125660</v>
          </cell>
          <cell r="L151">
            <v>249500</v>
          </cell>
          <cell r="M151">
            <v>0</v>
          </cell>
          <cell r="N151">
            <v>20000</v>
          </cell>
          <cell r="O151">
            <v>0</v>
          </cell>
          <cell r="P151">
            <v>0</v>
          </cell>
          <cell r="Q151">
            <v>909586</v>
          </cell>
          <cell r="R151">
            <v>88880</v>
          </cell>
          <cell r="S151">
            <v>260470</v>
          </cell>
          <cell r="T151">
            <v>0</v>
          </cell>
          <cell r="U151">
            <v>87000</v>
          </cell>
          <cell r="V151">
            <v>83500</v>
          </cell>
          <cell r="W151">
            <v>102795</v>
          </cell>
          <cell r="X151">
            <v>76590</v>
          </cell>
          <cell r="Y151">
            <v>11000</v>
          </cell>
          <cell r="Z151">
            <v>710235</v>
          </cell>
          <cell r="AA151">
            <v>189255</v>
          </cell>
          <cell r="AB151">
            <v>899490</v>
          </cell>
          <cell r="AC151">
            <v>0</v>
          </cell>
          <cell r="AD151">
            <v>899490</v>
          </cell>
          <cell r="AE151">
            <v>10096</v>
          </cell>
          <cell r="AF151">
            <v>977482</v>
          </cell>
          <cell r="AG151">
            <v>987578</v>
          </cell>
        </row>
        <row r="152">
          <cell r="A152" t="str">
            <v>150</v>
          </cell>
          <cell r="B152" t="str">
            <v>SWALEDALE</v>
          </cell>
          <cell r="C152">
            <v>40052</v>
          </cell>
          <cell r="D152">
            <v>0</v>
          </cell>
          <cell r="E152">
            <v>40052</v>
          </cell>
          <cell r="F152">
            <v>0</v>
          </cell>
          <cell r="G152">
            <v>0</v>
          </cell>
          <cell r="H152">
            <v>31339</v>
          </cell>
          <cell r="I152">
            <v>50</v>
          </cell>
          <cell r="J152">
            <v>4050</v>
          </cell>
          <cell r="K152">
            <v>72628.47</v>
          </cell>
          <cell r="L152">
            <v>78720</v>
          </cell>
          <cell r="M152">
            <v>0</v>
          </cell>
          <cell r="N152">
            <v>7000</v>
          </cell>
          <cell r="O152">
            <v>0</v>
          </cell>
          <cell r="P152">
            <v>0</v>
          </cell>
          <cell r="Q152">
            <v>233839.47</v>
          </cell>
          <cell r="R152">
            <v>25685</v>
          </cell>
          <cell r="S152">
            <v>47494</v>
          </cell>
          <cell r="T152">
            <v>0</v>
          </cell>
          <cell r="U152">
            <v>39018</v>
          </cell>
          <cell r="V152">
            <v>5700</v>
          </cell>
          <cell r="W152">
            <v>34913</v>
          </cell>
          <cell r="X152">
            <v>4300</v>
          </cell>
          <cell r="Y152">
            <v>0</v>
          </cell>
          <cell r="Z152">
            <v>157110</v>
          </cell>
          <cell r="AA152">
            <v>64894</v>
          </cell>
          <cell r="AB152">
            <v>222004</v>
          </cell>
          <cell r="AC152">
            <v>0</v>
          </cell>
          <cell r="AD152">
            <v>222004</v>
          </cell>
          <cell r="AE152">
            <v>11835.470000000008</v>
          </cell>
          <cell r="AF152">
            <v>67547</v>
          </cell>
          <cell r="AG152">
            <v>79382.47</v>
          </cell>
        </row>
        <row r="153">
          <cell r="A153" t="str">
            <v>151</v>
          </cell>
          <cell r="B153" t="str">
            <v>THORNTON</v>
          </cell>
          <cell r="C153">
            <v>100976</v>
          </cell>
          <cell r="D153">
            <v>0</v>
          </cell>
          <cell r="E153">
            <v>100976</v>
          </cell>
          <cell r="F153">
            <v>0</v>
          </cell>
          <cell r="G153">
            <v>0</v>
          </cell>
          <cell r="H153">
            <v>74431</v>
          </cell>
          <cell r="I153">
            <v>1440</v>
          </cell>
          <cell r="J153">
            <v>4677</v>
          </cell>
          <cell r="K153">
            <v>57008</v>
          </cell>
          <cell r="L153">
            <v>254306</v>
          </cell>
          <cell r="M153">
            <v>0</v>
          </cell>
          <cell r="N153">
            <v>65424</v>
          </cell>
          <cell r="O153">
            <v>0</v>
          </cell>
          <cell r="P153">
            <v>72000</v>
          </cell>
          <cell r="Q153">
            <v>630262</v>
          </cell>
          <cell r="R153">
            <v>113773</v>
          </cell>
          <cell r="S153">
            <v>80092</v>
          </cell>
          <cell r="T153">
            <v>0</v>
          </cell>
          <cell r="U153">
            <v>54898</v>
          </cell>
          <cell r="V153">
            <v>0</v>
          </cell>
          <cell r="W153">
            <v>37823</v>
          </cell>
          <cell r="X153">
            <v>0</v>
          </cell>
          <cell r="Y153">
            <v>8456</v>
          </cell>
          <cell r="Z153">
            <v>295042</v>
          </cell>
          <cell r="AA153">
            <v>172999</v>
          </cell>
          <cell r="AB153">
            <v>468041</v>
          </cell>
          <cell r="AC153">
            <v>72000</v>
          </cell>
          <cell r="AD153">
            <v>540041</v>
          </cell>
          <cell r="AE153">
            <v>90221</v>
          </cell>
          <cell r="AF153">
            <v>736092</v>
          </cell>
          <cell r="AG153">
            <v>826313</v>
          </cell>
        </row>
        <row r="154">
          <cell r="A154" t="str">
            <v>152</v>
          </cell>
          <cell r="B154" t="str">
            <v>VENTURA</v>
          </cell>
          <cell r="C154">
            <v>571725</v>
          </cell>
          <cell r="D154">
            <v>0</v>
          </cell>
          <cell r="E154">
            <v>571725</v>
          </cell>
          <cell r="F154">
            <v>0</v>
          </cell>
          <cell r="G154">
            <v>0</v>
          </cell>
          <cell r="H154">
            <v>124122</v>
          </cell>
          <cell r="I154">
            <v>5080</v>
          </cell>
          <cell r="J154">
            <v>30476</v>
          </cell>
          <cell r="K154">
            <v>157054</v>
          </cell>
          <cell r="L154">
            <v>253300</v>
          </cell>
          <cell r="M154">
            <v>80000</v>
          </cell>
          <cell r="N154">
            <v>25275</v>
          </cell>
          <cell r="O154">
            <v>0</v>
          </cell>
          <cell r="P154">
            <v>0</v>
          </cell>
          <cell r="Q154">
            <v>1247032</v>
          </cell>
          <cell r="R154">
            <v>214216</v>
          </cell>
          <cell r="S154">
            <v>265374</v>
          </cell>
          <cell r="T154">
            <v>3200</v>
          </cell>
          <cell r="U154">
            <v>119083</v>
          </cell>
          <cell r="V154">
            <v>14335</v>
          </cell>
          <cell r="W154">
            <v>152350</v>
          </cell>
          <cell r="X154">
            <v>299963</v>
          </cell>
          <cell r="Y154">
            <v>0</v>
          </cell>
          <cell r="Z154">
            <v>1068521</v>
          </cell>
          <cell r="AA154">
            <v>172605</v>
          </cell>
          <cell r="AB154">
            <v>1241126</v>
          </cell>
          <cell r="AC154">
            <v>0</v>
          </cell>
          <cell r="AD154">
            <v>1241126</v>
          </cell>
          <cell r="AE154">
            <v>5906</v>
          </cell>
          <cell r="AF154">
            <v>1310797</v>
          </cell>
          <cell r="AG154">
            <v>1316703</v>
          </cell>
        </row>
        <row r="155">
          <cell r="A155" t="str">
            <v>153</v>
          </cell>
          <cell r="B155" t="str">
            <v>AURELIA</v>
          </cell>
          <cell r="C155">
            <v>301000</v>
          </cell>
          <cell r="D155">
            <v>0</v>
          </cell>
          <cell r="E155">
            <v>301000</v>
          </cell>
          <cell r="F155">
            <v>0</v>
          </cell>
          <cell r="G155">
            <v>0</v>
          </cell>
          <cell r="H155">
            <v>100940</v>
          </cell>
          <cell r="I155">
            <v>3350</v>
          </cell>
          <cell r="J155">
            <v>31946</v>
          </cell>
          <cell r="K155">
            <v>150522.25</v>
          </cell>
          <cell r="L155">
            <v>400700</v>
          </cell>
          <cell r="M155">
            <v>0</v>
          </cell>
          <cell r="N155">
            <v>29950</v>
          </cell>
          <cell r="O155">
            <v>0</v>
          </cell>
          <cell r="P155">
            <v>49980</v>
          </cell>
          <cell r="Q155">
            <v>1068388.25</v>
          </cell>
          <cell r="R155">
            <v>115200</v>
          </cell>
          <cell r="S155">
            <v>163100</v>
          </cell>
          <cell r="T155">
            <v>0</v>
          </cell>
          <cell r="U155">
            <v>183697</v>
          </cell>
          <cell r="V155">
            <v>54500</v>
          </cell>
          <cell r="W155">
            <v>76898</v>
          </cell>
          <cell r="X155">
            <v>0</v>
          </cell>
          <cell r="Y155">
            <v>0</v>
          </cell>
          <cell r="Z155">
            <v>593395</v>
          </cell>
          <cell r="AA155">
            <v>447480</v>
          </cell>
          <cell r="AB155">
            <v>1040875</v>
          </cell>
          <cell r="AC155">
            <v>49980</v>
          </cell>
          <cell r="AD155">
            <v>1090855</v>
          </cell>
          <cell r="AE155">
            <v>-22466.75</v>
          </cell>
          <cell r="AF155">
            <v>823310</v>
          </cell>
          <cell r="AG155">
            <v>800843.25</v>
          </cell>
        </row>
        <row r="156">
          <cell r="A156" t="str">
            <v>154</v>
          </cell>
          <cell r="B156" t="str">
            <v>CHEROKEE</v>
          </cell>
          <cell r="C156">
            <v>2242091</v>
          </cell>
          <cell r="D156">
            <v>0</v>
          </cell>
          <cell r="E156">
            <v>2242091</v>
          </cell>
          <cell r="F156">
            <v>0</v>
          </cell>
          <cell r="G156">
            <v>0</v>
          </cell>
          <cell r="H156">
            <v>1066317</v>
          </cell>
          <cell r="I156">
            <v>20675</v>
          </cell>
          <cell r="J156">
            <v>77125</v>
          </cell>
          <cell r="K156">
            <v>1389646.6</v>
          </cell>
          <cell r="L156">
            <v>3041307</v>
          </cell>
          <cell r="M156">
            <v>15000</v>
          </cell>
          <cell r="N156">
            <v>224206</v>
          </cell>
          <cell r="O156">
            <v>0</v>
          </cell>
          <cell r="P156">
            <v>1159728</v>
          </cell>
          <cell r="Q156">
            <v>9236095.5999999996</v>
          </cell>
          <cell r="R156">
            <v>1076221</v>
          </cell>
          <cell r="S156">
            <v>1114667</v>
          </cell>
          <cell r="T156">
            <v>0</v>
          </cell>
          <cell r="U156">
            <v>1065898</v>
          </cell>
          <cell r="V156">
            <v>2900</v>
          </cell>
          <cell r="W156">
            <v>687384</v>
          </cell>
          <cell r="X156">
            <v>811473</v>
          </cell>
          <cell r="Y156">
            <v>2057485</v>
          </cell>
          <cell r="Z156">
            <v>6816028</v>
          </cell>
          <cell r="AA156">
            <v>3395678</v>
          </cell>
          <cell r="AB156">
            <v>10211706</v>
          </cell>
          <cell r="AC156">
            <v>1159728</v>
          </cell>
          <cell r="AD156">
            <v>11371434</v>
          </cell>
          <cell r="AE156">
            <v>-2135338.4000000004</v>
          </cell>
          <cell r="AF156">
            <v>5521946</v>
          </cell>
          <cell r="AG156">
            <v>3386607.5999999996</v>
          </cell>
        </row>
        <row r="157">
          <cell r="A157" t="str">
            <v>155</v>
          </cell>
          <cell r="B157" t="str">
            <v>CLEGHORN</v>
          </cell>
          <cell r="C157">
            <v>87992</v>
          </cell>
          <cell r="D157">
            <v>0</v>
          </cell>
          <cell r="E157">
            <v>87992</v>
          </cell>
          <cell r="F157">
            <v>0</v>
          </cell>
          <cell r="G157">
            <v>43384</v>
          </cell>
          <cell r="H157">
            <v>26471</v>
          </cell>
          <cell r="I157">
            <v>0</v>
          </cell>
          <cell r="J157">
            <v>0</v>
          </cell>
          <cell r="K157">
            <v>29660</v>
          </cell>
          <cell r="L157">
            <v>103500</v>
          </cell>
          <cell r="M157">
            <v>0</v>
          </cell>
          <cell r="N157">
            <v>3000</v>
          </cell>
          <cell r="O157">
            <v>0</v>
          </cell>
          <cell r="P157">
            <v>0</v>
          </cell>
          <cell r="Q157">
            <v>294007</v>
          </cell>
          <cell r="R157">
            <v>6000</v>
          </cell>
          <cell r="S157">
            <v>60300</v>
          </cell>
          <cell r="T157">
            <v>0</v>
          </cell>
          <cell r="U157">
            <v>30195</v>
          </cell>
          <cell r="V157">
            <v>65004</v>
          </cell>
          <cell r="W157">
            <v>35680</v>
          </cell>
          <cell r="X157">
            <v>17500</v>
          </cell>
          <cell r="Y157">
            <v>0</v>
          </cell>
          <cell r="Z157">
            <v>214679</v>
          </cell>
          <cell r="AA157">
            <v>70620</v>
          </cell>
          <cell r="AB157">
            <v>285299</v>
          </cell>
          <cell r="AC157">
            <v>0</v>
          </cell>
          <cell r="AD157">
            <v>285299</v>
          </cell>
          <cell r="AE157">
            <v>8708</v>
          </cell>
          <cell r="AF157">
            <v>352496</v>
          </cell>
          <cell r="AG157">
            <v>361204</v>
          </cell>
        </row>
        <row r="158">
          <cell r="A158" t="str">
            <v>156</v>
          </cell>
          <cell r="B158" t="str">
            <v>LARRABEE</v>
          </cell>
          <cell r="C158">
            <v>36936</v>
          </cell>
          <cell r="D158">
            <v>0</v>
          </cell>
          <cell r="E158">
            <v>36936</v>
          </cell>
          <cell r="F158">
            <v>0</v>
          </cell>
          <cell r="G158">
            <v>65000</v>
          </cell>
          <cell r="H158">
            <v>10608</v>
          </cell>
          <cell r="I158">
            <v>0</v>
          </cell>
          <cell r="J158">
            <v>1000</v>
          </cell>
          <cell r="K158">
            <v>15700</v>
          </cell>
          <cell r="L158">
            <v>60000</v>
          </cell>
          <cell r="M158">
            <v>0</v>
          </cell>
          <cell r="N158">
            <v>300</v>
          </cell>
          <cell r="O158">
            <v>0</v>
          </cell>
          <cell r="P158">
            <v>13600</v>
          </cell>
          <cell r="Q158">
            <v>203144</v>
          </cell>
          <cell r="R158">
            <v>10000</v>
          </cell>
          <cell r="S158">
            <v>31000</v>
          </cell>
          <cell r="T158">
            <v>1450</v>
          </cell>
          <cell r="U158">
            <v>10900</v>
          </cell>
          <cell r="V158">
            <v>57400</v>
          </cell>
          <cell r="W158">
            <v>26600</v>
          </cell>
          <cell r="X158">
            <v>9240</v>
          </cell>
          <cell r="Y158">
            <v>0</v>
          </cell>
          <cell r="Z158">
            <v>146590</v>
          </cell>
          <cell r="AA158">
            <v>55000</v>
          </cell>
          <cell r="AB158">
            <v>201590</v>
          </cell>
          <cell r="AC158">
            <v>13600</v>
          </cell>
          <cell r="AD158">
            <v>215190</v>
          </cell>
          <cell r="AE158">
            <v>-12046</v>
          </cell>
          <cell r="AF158">
            <v>237294</v>
          </cell>
          <cell r="AG158">
            <v>225248</v>
          </cell>
        </row>
        <row r="159">
          <cell r="A159" t="str">
            <v>157</v>
          </cell>
          <cell r="B159" t="str">
            <v>MARCUS</v>
          </cell>
          <cell r="C159">
            <v>519300</v>
          </cell>
          <cell r="D159">
            <v>0</v>
          </cell>
          <cell r="E159">
            <v>519300</v>
          </cell>
          <cell r="F159">
            <v>0</v>
          </cell>
          <cell r="G159">
            <v>0</v>
          </cell>
          <cell r="H159">
            <v>129205</v>
          </cell>
          <cell r="I159">
            <v>8450</v>
          </cell>
          <cell r="J159">
            <v>8650</v>
          </cell>
          <cell r="K159">
            <v>156777</v>
          </cell>
          <cell r="L159">
            <v>458704</v>
          </cell>
          <cell r="M159">
            <v>0</v>
          </cell>
          <cell r="N159">
            <v>9835</v>
          </cell>
          <cell r="O159">
            <v>0</v>
          </cell>
          <cell r="P159">
            <v>31000</v>
          </cell>
          <cell r="Q159">
            <v>1321921</v>
          </cell>
          <cell r="R159">
            <v>109328</v>
          </cell>
          <cell r="S159">
            <v>199588</v>
          </cell>
          <cell r="T159">
            <v>0</v>
          </cell>
          <cell r="U159">
            <v>175928</v>
          </cell>
          <cell r="V159">
            <v>29138</v>
          </cell>
          <cell r="W159">
            <v>137515</v>
          </cell>
          <cell r="X159">
            <v>127440</v>
          </cell>
          <cell r="Y159">
            <v>0</v>
          </cell>
          <cell r="Z159">
            <v>778937</v>
          </cell>
          <cell r="AA159">
            <v>530153</v>
          </cell>
          <cell r="AB159">
            <v>1309090</v>
          </cell>
          <cell r="AC159">
            <v>31000</v>
          </cell>
          <cell r="AD159">
            <v>1340090</v>
          </cell>
          <cell r="AE159">
            <v>-18169</v>
          </cell>
          <cell r="AF159">
            <v>1716830</v>
          </cell>
          <cell r="AG159">
            <v>1698661</v>
          </cell>
        </row>
        <row r="160">
          <cell r="A160" t="str">
            <v>158</v>
          </cell>
          <cell r="B160" t="str">
            <v>MERIDEN</v>
          </cell>
          <cell r="C160">
            <v>37713</v>
          </cell>
          <cell r="D160">
            <v>0</v>
          </cell>
          <cell r="E160">
            <v>37713</v>
          </cell>
          <cell r="F160">
            <v>0</v>
          </cell>
          <cell r="G160">
            <v>0</v>
          </cell>
          <cell r="H160">
            <v>15052</v>
          </cell>
          <cell r="I160">
            <v>375</v>
          </cell>
          <cell r="J160">
            <v>500</v>
          </cell>
          <cell r="K160">
            <v>20048</v>
          </cell>
          <cell r="L160">
            <v>72500</v>
          </cell>
          <cell r="M160">
            <v>0</v>
          </cell>
          <cell r="N160">
            <v>700</v>
          </cell>
          <cell r="O160">
            <v>0</v>
          </cell>
          <cell r="P160">
            <v>0</v>
          </cell>
          <cell r="Q160">
            <v>146888</v>
          </cell>
          <cell r="R160">
            <v>3500</v>
          </cell>
          <cell r="S160">
            <v>53900</v>
          </cell>
          <cell r="T160">
            <v>500</v>
          </cell>
          <cell r="U160">
            <v>21200</v>
          </cell>
          <cell r="V160">
            <v>1000</v>
          </cell>
          <cell r="W160">
            <v>28100</v>
          </cell>
          <cell r="X160">
            <v>0</v>
          </cell>
          <cell r="Y160">
            <v>0</v>
          </cell>
          <cell r="Z160">
            <v>108200</v>
          </cell>
          <cell r="AA160">
            <v>63500</v>
          </cell>
          <cell r="AB160">
            <v>171700</v>
          </cell>
          <cell r="AC160">
            <v>0</v>
          </cell>
          <cell r="AD160">
            <v>171700</v>
          </cell>
          <cell r="AE160">
            <v>-24812</v>
          </cell>
          <cell r="AF160">
            <v>158659</v>
          </cell>
          <cell r="AG160">
            <v>133847</v>
          </cell>
        </row>
        <row r="161">
          <cell r="A161" t="str">
            <v>159</v>
          </cell>
          <cell r="B161" t="str">
            <v>QUIMBY</v>
          </cell>
          <cell r="C161">
            <v>66009</v>
          </cell>
          <cell r="D161">
            <v>0</v>
          </cell>
          <cell r="E161">
            <v>66009</v>
          </cell>
          <cell r="F161">
            <v>0</v>
          </cell>
          <cell r="G161">
            <v>0</v>
          </cell>
          <cell r="H161">
            <v>33571</v>
          </cell>
          <cell r="I161">
            <v>1500</v>
          </cell>
          <cell r="J161">
            <v>3400</v>
          </cell>
          <cell r="K161">
            <v>40178</v>
          </cell>
          <cell r="L161">
            <v>121000</v>
          </cell>
          <cell r="M161">
            <v>0</v>
          </cell>
          <cell r="N161">
            <v>5000</v>
          </cell>
          <cell r="O161">
            <v>0</v>
          </cell>
          <cell r="P161">
            <v>0</v>
          </cell>
          <cell r="Q161">
            <v>270658</v>
          </cell>
          <cell r="R161">
            <v>9000</v>
          </cell>
          <cell r="S161">
            <v>52500</v>
          </cell>
          <cell r="T161">
            <v>2150</v>
          </cell>
          <cell r="U161">
            <v>24860</v>
          </cell>
          <cell r="V161">
            <v>1500</v>
          </cell>
          <cell r="W161">
            <v>52550</v>
          </cell>
          <cell r="X161">
            <v>3000</v>
          </cell>
          <cell r="Y161">
            <v>0</v>
          </cell>
          <cell r="Z161">
            <v>145560</v>
          </cell>
          <cell r="AA161">
            <v>105000</v>
          </cell>
          <cell r="AB161">
            <v>250560</v>
          </cell>
          <cell r="AC161">
            <v>0</v>
          </cell>
          <cell r="AD161">
            <v>250560</v>
          </cell>
          <cell r="AE161">
            <v>20098</v>
          </cell>
          <cell r="AF161">
            <v>110218</v>
          </cell>
          <cell r="AG161">
            <v>130316</v>
          </cell>
        </row>
        <row r="162">
          <cell r="A162" t="str">
            <v>160</v>
          </cell>
          <cell r="B162" t="str">
            <v>WASHTA</v>
          </cell>
          <cell r="C162">
            <v>76090</v>
          </cell>
          <cell r="D162">
            <v>0</v>
          </cell>
          <cell r="E162">
            <v>76090</v>
          </cell>
          <cell r="F162">
            <v>0</v>
          </cell>
          <cell r="G162">
            <v>0</v>
          </cell>
          <cell r="H162">
            <v>24517</v>
          </cell>
          <cell r="I162">
            <v>400</v>
          </cell>
          <cell r="J162">
            <v>500</v>
          </cell>
          <cell r="K162">
            <v>33712</v>
          </cell>
          <cell r="L162">
            <v>69489</v>
          </cell>
          <cell r="M162">
            <v>0</v>
          </cell>
          <cell r="N162">
            <v>2500</v>
          </cell>
          <cell r="O162">
            <v>0</v>
          </cell>
          <cell r="P162">
            <v>0</v>
          </cell>
          <cell r="Q162">
            <v>207208</v>
          </cell>
          <cell r="R162">
            <v>7000</v>
          </cell>
          <cell r="S162">
            <v>64899</v>
          </cell>
          <cell r="T162">
            <v>0</v>
          </cell>
          <cell r="U162">
            <v>28885</v>
          </cell>
          <cell r="V162">
            <v>31000</v>
          </cell>
          <cell r="W162">
            <v>34444</v>
          </cell>
          <cell r="X162">
            <v>32335</v>
          </cell>
          <cell r="Y162">
            <v>0</v>
          </cell>
          <cell r="Z162">
            <v>198563</v>
          </cell>
          <cell r="AA162">
            <v>44450</v>
          </cell>
          <cell r="AB162">
            <v>243013</v>
          </cell>
          <cell r="AC162">
            <v>0</v>
          </cell>
          <cell r="AD162">
            <v>243013</v>
          </cell>
          <cell r="AE162">
            <v>-35805</v>
          </cell>
          <cell r="AF162">
            <v>114151</v>
          </cell>
          <cell r="AG162">
            <v>78346</v>
          </cell>
        </row>
        <row r="163">
          <cell r="A163" t="str">
            <v>161</v>
          </cell>
          <cell r="B163" t="str">
            <v>ALTA VISTA</v>
          </cell>
          <cell r="C163">
            <v>55893</v>
          </cell>
          <cell r="D163">
            <v>0</v>
          </cell>
          <cell r="E163">
            <v>55893</v>
          </cell>
          <cell r="F163">
            <v>0</v>
          </cell>
          <cell r="G163">
            <v>0</v>
          </cell>
          <cell r="H163">
            <v>24116</v>
          </cell>
          <cell r="I163">
            <v>600</v>
          </cell>
          <cell r="J163">
            <v>2680</v>
          </cell>
          <cell r="K163">
            <v>62647</v>
          </cell>
          <cell r="L163">
            <v>269000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414936</v>
          </cell>
          <cell r="R163">
            <v>18135</v>
          </cell>
          <cell r="S163">
            <v>55500</v>
          </cell>
          <cell r="T163">
            <v>500</v>
          </cell>
          <cell r="U163">
            <v>45300</v>
          </cell>
          <cell r="V163">
            <v>0</v>
          </cell>
          <cell r="W163">
            <v>40650</v>
          </cell>
          <cell r="X163">
            <v>0</v>
          </cell>
          <cell r="Y163">
            <v>0</v>
          </cell>
          <cell r="Z163">
            <v>160085</v>
          </cell>
          <cell r="AA163">
            <v>283000</v>
          </cell>
          <cell r="AB163">
            <v>443085</v>
          </cell>
          <cell r="AC163">
            <v>0</v>
          </cell>
          <cell r="AD163">
            <v>443085</v>
          </cell>
          <cell r="AE163">
            <v>-28149</v>
          </cell>
          <cell r="AF163">
            <v>143531</v>
          </cell>
          <cell r="AG163">
            <v>115382</v>
          </cell>
        </row>
        <row r="164">
          <cell r="A164" t="str">
            <v>162</v>
          </cell>
          <cell r="B164" t="str">
            <v>BASSETT</v>
          </cell>
          <cell r="C164">
            <v>5502</v>
          </cell>
          <cell r="D164">
            <v>0</v>
          </cell>
          <cell r="E164">
            <v>5502</v>
          </cell>
          <cell r="F164">
            <v>0</v>
          </cell>
          <cell r="G164">
            <v>0</v>
          </cell>
          <cell r="H164">
            <v>7198</v>
          </cell>
          <cell r="I164">
            <v>390</v>
          </cell>
          <cell r="J164">
            <v>250</v>
          </cell>
          <cell r="K164">
            <v>9250</v>
          </cell>
          <cell r="L164">
            <v>0</v>
          </cell>
          <cell r="M164">
            <v>0</v>
          </cell>
          <cell r="N164">
            <v>1000</v>
          </cell>
          <cell r="O164">
            <v>0</v>
          </cell>
          <cell r="P164">
            <v>0</v>
          </cell>
          <cell r="Q164">
            <v>23590</v>
          </cell>
          <cell r="R164">
            <v>1435</v>
          </cell>
          <cell r="S164">
            <v>16825</v>
          </cell>
          <cell r="T164">
            <v>150</v>
          </cell>
          <cell r="U164">
            <v>1250</v>
          </cell>
          <cell r="V164">
            <v>0</v>
          </cell>
          <cell r="W164">
            <v>13800</v>
          </cell>
          <cell r="X164">
            <v>0</v>
          </cell>
          <cell r="Y164">
            <v>0</v>
          </cell>
          <cell r="Z164">
            <v>33460</v>
          </cell>
          <cell r="AA164">
            <v>0</v>
          </cell>
          <cell r="AB164">
            <v>33460</v>
          </cell>
          <cell r="AC164">
            <v>0</v>
          </cell>
          <cell r="AD164">
            <v>33460</v>
          </cell>
          <cell r="AE164">
            <v>-9870</v>
          </cell>
          <cell r="AF164">
            <v>56214</v>
          </cell>
          <cell r="AG164">
            <v>46344</v>
          </cell>
        </row>
        <row r="165">
          <cell r="A165" t="str">
            <v>163</v>
          </cell>
          <cell r="B165" t="str">
            <v>FREDERICKSBURG</v>
          </cell>
          <cell r="C165">
            <v>272450</v>
          </cell>
          <cell r="D165">
            <v>0</v>
          </cell>
          <cell r="E165">
            <v>272450</v>
          </cell>
          <cell r="F165">
            <v>0</v>
          </cell>
          <cell r="G165">
            <v>0</v>
          </cell>
          <cell r="H165">
            <v>86884</v>
          </cell>
          <cell r="I165">
            <v>7960</v>
          </cell>
          <cell r="J165">
            <v>450</v>
          </cell>
          <cell r="K165">
            <v>381994</v>
          </cell>
          <cell r="L165">
            <v>2950055</v>
          </cell>
          <cell r="M165">
            <v>0</v>
          </cell>
          <cell r="N165">
            <v>66190</v>
          </cell>
          <cell r="O165">
            <v>0</v>
          </cell>
          <cell r="P165">
            <v>271480</v>
          </cell>
          <cell r="Q165">
            <v>4037463</v>
          </cell>
          <cell r="R165">
            <v>179505</v>
          </cell>
          <cell r="S165">
            <v>197924</v>
          </cell>
          <cell r="T165">
            <v>2093</v>
          </cell>
          <cell r="U165">
            <v>234857</v>
          </cell>
          <cell r="V165">
            <v>43200</v>
          </cell>
          <cell r="W165">
            <v>105844</v>
          </cell>
          <cell r="X165">
            <v>68063</v>
          </cell>
          <cell r="Y165">
            <v>250000</v>
          </cell>
          <cell r="Z165">
            <v>1081486</v>
          </cell>
          <cell r="AA165">
            <v>2574983</v>
          </cell>
          <cell r="AB165">
            <v>3656469</v>
          </cell>
          <cell r="AC165">
            <v>271480</v>
          </cell>
          <cell r="AD165">
            <v>3927949</v>
          </cell>
          <cell r="AE165">
            <v>109514</v>
          </cell>
          <cell r="AF165">
            <v>1054763</v>
          </cell>
          <cell r="AG165">
            <v>1164277</v>
          </cell>
        </row>
        <row r="166">
          <cell r="A166" t="str">
            <v>164</v>
          </cell>
          <cell r="B166" t="str">
            <v>IONIA</v>
          </cell>
          <cell r="C166">
            <v>52703</v>
          </cell>
          <cell r="D166">
            <v>0</v>
          </cell>
          <cell r="E166">
            <v>52703</v>
          </cell>
          <cell r="F166">
            <v>0</v>
          </cell>
          <cell r="G166">
            <v>0</v>
          </cell>
          <cell r="H166">
            <v>27285</v>
          </cell>
          <cell r="I166">
            <v>465</v>
          </cell>
          <cell r="J166">
            <v>0</v>
          </cell>
          <cell r="K166">
            <v>58606</v>
          </cell>
          <cell r="L166">
            <v>86500</v>
          </cell>
          <cell r="M166">
            <v>0</v>
          </cell>
          <cell r="N166">
            <v>0</v>
          </cell>
          <cell r="O166">
            <v>0</v>
          </cell>
          <cell r="P166">
            <v>2883</v>
          </cell>
          <cell r="Q166">
            <v>228442</v>
          </cell>
          <cell r="R166">
            <v>6746</v>
          </cell>
          <cell r="S166">
            <v>72700</v>
          </cell>
          <cell r="T166">
            <v>300</v>
          </cell>
          <cell r="U166">
            <v>38550</v>
          </cell>
          <cell r="V166">
            <v>2300</v>
          </cell>
          <cell r="W166">
            <v>26963</v>
          </cell>
          <cell r="X166">
            <v>0</v>
          </cell>
          <cell r="Y166">
            <v>0</v>
          </cell>
          <cell r="Z166">
            <v>147559</v>
          </cell>
          <cell r="AA166">
            <v>78000</v>
          </cell>
          <cell r="AB166">
            <v>225559</v>
          </cell>
          <cell r="AC166">
            <v>2883</v>
          </cell>
          <cell r="AD166">
            <v>228442</v>
          </cell>
          <cell r="AE166">
            <v>0</v>
          </cell>
          <cell r="AF166">
            <v>305804</v>
          </cell>
          <cell r="AG166">
            <v>305804</v>
          </cell>
        </row>
        <row r="167">
          <cell r="A167" t="str">
            <v>165</v>
          </cell>
          <cell r="B167" t="str">
            <v>LAWLER</v>
          </cell>
          <cell r="C167">
            <v>79319</v>
          </cell>
          <cell r="D167">
            <v>0</v>
          </cell>
          <cell r="E167">
            <v>79319</v>
          </cell>
          <cell r="F167">
            <v>0</v>
          </cell>
          <cell r="G167">
            <v>0</v>
          </cell>
          <cell r="H167">
            <v>40687</v>
          </cell>
          <cell r="I167">
            <v>1790</v>
          </cell>
          <cell r="J167">
            <v>1000</v>
          </cell>
          <cell r="K167">
            <v>78913</v>
          </cell>
          <cell r="L167">
            <v>525000</v>
          </cell>
          <cell r="M167">
            <v>0</v>
          </cell>
          <cell r="N167">
            <v>6000</v>
          </cell>
          <cell r="O167">
            <v>0</v>
          </cell>
          <cell r="P167">
            <v>0</v>
          </cell>
          <cell r="Q167">
            <v>732709</v>
          </cell>
          <cell r="R167">
            <v>17632</v>
          </cell>
          <cell r="S167">
            <v>125040</v>
          </cell>
          <cell r="T167">
            <v>0</v>
          </cell>
          <cell r="U167">
            <v>48530</v>
          </cell>
          <cell r="V167">
            <v>0</v>
          </cell>
          <cell r="W167">
            <v>48100</v>
          </cell>
          <cell r="X167">
            <v>8458</v>
          </cell>
          <cell r="Y167">
            <v>0</v>
          </cell>
          <cell r="Z167">
            <v>247760</v>
          </cell>
          <cell r="AA167">
            <v>524889</v>
          </cell>
          <cell r="AB167">
            <v>772649</v>
          </cell>
          <cell r="AC167">
            <v>0</v>
          </cell>
          <cell r="AD167">
            <v>772649</v>
          </cell>
          <cell r="AE167">
            <v>-39940</v>
          </cell>
          <cell r="AF167">
            <v>302118</v>
          </cell>
          <cell r="AG167">
            <v>262178</v>
          </cell>
        </row>
        <row r="168">
          <cell r="A168" t="str">
            <v>166</v>
          </cell>
          <cell r="B168" t="str">
            <v>NASHUA</v>
          </cell>
          <cell r="C168">
            <v>647466</v>
          </cell>
          <cell r="D168">
            <v>0</v>
          </cell>
          <cell r="E168">
            <v>647466</v>
          </cell>
          <cell r="F168">
            <v>0</v>
          </cell>
          <cell r="G168">
            <v>47000</v>
          </cell>
          <cell r="H168">
            <v>166374</v>
          </cell>
          <cell r="I168">
            <v>2725</v>
          </cell>
          <cell r="J168">
            <v>12577</v>
          </cell>
          <cell r="K168">
            <v>228430</v>
          </cell>
          <cell r="L168">
            <v>784230</v>
          </cell>
          <cell r="M168">
            <v>0</v>
          </cell>
          <cell r="N168">
            <v>28100</v>
          </cell>
          <cell r="O168">
            <v>0</v>
          </cell>
          <cell r="P168">
            <v>1097942</v>
          </cell>
          <cell r="Q168">
            <v>3014844</v>
          </cell>
          <cell r="R168">
            <v>582857</v>
          </cell>
          <cell r="S168">
            <v>408333</v>
          </cell>
          <cell r="T168">
            <v>7800</v>
          </cell>
          <cell r="U168">
            <v>165556</v>
          </cell>
          <cell r="V168">
            <v>156950</v>
          </cell>
          <cell r="W168">
            <v>244976</v>
          </cell>
          <cell r="X168">
            <v>224630</v>
          </cell>
          <cell r="Y168">
            <v>0</v>
          </cell>
          <cell r="Z168">
            <v>1791102</v>
          </cell>
          <cell r="AA168">
            <v>650149</v>
          </cell>
          <cell r="AB168">
            <v>2441251</v>
          </cell>
          <cell r="AC168">
            <v>1097942</v>
          </cell>
          <cell r="AD168">
            <v>3539193</v>
          </cell>
          <cell r="AE168">
            <v>-524349</v>
          </cell>
          <cell r="AF168">
            <v>1785153</v>
          </cell>
          <cell r="AG168">
            <v>1260804</v>
          </cell>
        </row>
        <row r="169">
          <cell r="A169" t="str">
            <v>167</v>
          </cell>
          <cell r="B169" t="str">
            <v>NEW HAMPTON</v>
          </cell>
          <cell r="C169">
            <v>1642369</v>
          </cell>
          <cell r="D169">
            <v>0</v>
          </cell>
          <cell r="E169">
            <v>1642369</v>
          </cell>
          <cell r="F169">
            <v>0</v>
          </cell>
          <cell r="G169">
            <v>270875</v>
          </cell>
          <cell r="H169">
            <v>432852</v>
          </cell>
          <cell r="I169">
            <v>15375</v>
          </cell>
          <cell r="J169">
            <v>60400</v>
          </cell>
          <cell r="K169">
            <v>539278</v>
          </cell>
          <cell r="L169">
            <v>7203821</v>
          </cell>
          <cell r="M169">
            <v>0</v>
          </cell>
          <cell r="N169">
            <v>152600</v>
          </cell>
          <cell r="O169">
            <v>1700000</v>
          </cell>
          <cell r="P169">
            <v>816652</v>
          </cell>
          <cell r="Q169">
            <v>12834222</v>
          </cell>
          <cell r="R169">
            <v>643826</v>
          </cell>
          <cell r="S169">
            <v>535071</v>
          </cell>
          <cell r="T169">
            <v>1750</v>
          </cell>
          <cell r="U169">
            <v>708535</v>
          </cell>
          <cell r="V169">
            <v>443622</v>
          </cell>
          <cell r="W169">
            <v>406386</v>
          </cell>
          <cell r="X169">
            <v>749134</v>
          </cell>
          <cell r="Y169">
            <v>1950000</v>
          </cell>
          <cell r="Z169">
            <v>5438324</v>
          </cell>
          <cell r="AA169">
            <v>5753050</v>
          </cell>
          <cell r="AB169">
            <v>11191374</v>
          </cell>
          <cell r="AC169">
            <v>816652</v>
          </cell>
          <cell r="AD169">
            <v>12008026</v>
          </cell>
          <cell r="AE169">
            <v>826196</v>
          </cell>
          <cell r="AF169">
            <v>8434165</v>
          </cell>
          <cell r="AG169">
            <v>9260361</v>
          </cell>
        </row>
        <row r="170">
          <cell r="A170" t="str">
            <v>168</v>
          </cell>
          <cell r="B170" t="str">
            <v>NORTH WASHINGTON</v>
          </cell>
          <cell r="C170">
            <v>18482</v>
          </cell>
          <cell r="D170">
            <v>0</v>
          </cell>
          <cell r="E170">
            <v>18482</v>
          </cell>
          <cell r="F170">
            <v>0</v>
          </cell>
          <cell r="G170">
            <v>0</v>
          </cell>
          <cell r="H170">
            <v>9945</v>
          </cell>
          <cell r="I170">
            <v>390</v>
          </cell>
          <cell r="J170">
            <v>630</v>
          </cell>
          <cell r="K170">
            <v>10784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40231</v>
          </cell>
          <cell r="R170">
            <v>4178</v>
          </cell>
          <cell r="S170">
            <v>8852</v>
          </cell>
          <cell r="T170">
            <v>170</v>
          </cell>
          <cell r="U170">
            <v>4200</v>
          </cell>
          <cell r="V170">
            <v>0</v>
          </cell>
          <cell r="W170">
            <v>19040</v>
          </cell>
          <cell r="X170">
            <v>0</v>
          </cell>
          <cell r="Y170">
            <v>0</v>
          </cell>
          <cell r="Z170">
            <v>36440</v>
          </cell>
          <cell r="AA170">
            <v>0</v>
          </cell>
          <cell r="AB170">
            <v>36440</v>
          </cell>
          <cell r="AC170">
            <v>0</v>
          </cell>
          <cell r="AD170">
            <v>36440</v>
          </cell>
          <cell r="AE170">
            <v>3791</v>
          </cell>
          <cell r="AF170">
            <v>110355</v>
          </cell>
          <cell r="AG170">
            <v>114146</v>
          </cell>
        </row>
        <row r="171">
          <cell r="A171" t="str">
            <v>169</v>
          </cell>
          <cell r="B171" t="str">
            <v>MURRAY</v>
          </cell>
          <cell r="C171">
            <v>165872</v>
          </cell>
          <cell r="D171">
            <v>0</v>
          </cell>
          <cell r="E171">
            <v>165872</v>
          </cell>
          <cell r="F171">
            <v>0</v>
          </cell>
          <cell r="G171">
            <v>0</v>
          </cell>
          <cell r="H171">
            <v>139238</v>
          </cell>
          <cell r="I171">
            <v>425</v>
          </cell>
          <cell r="J171">
            <v>4465</v>
          </cell>
          <cell r="K171">
            <v>3595985</v>
          </cell>
          <cell r="L171">
            <v>414615</v>
          </cell>
          <cell r="M171">
            <v>0</v>
          </cell>
          <cell r="N171">
            <v>211000</v>
          </cell>
          <cell r="O171">
            <v>0</v>
          </cell>
          <cell r="P171">
            <v>135000</v>
          </cell>
          <cell r="Q171">
            <v>4666600</v>
          </cell>
          <cell r="R171">
            <v>41500</v>
          </cell>
          <cell r="S171">
            <v>129869</v>
          </cell>
          <cell r="T171">
            <v>0</v>
          </cell>
          <cell r="U171">
            <v>50442</v>
          </cell>
          <cell r="V171">
            <v>0</v>
          </cell>
          <cell r="W171">
            <v>210455</v>
          </cell>
          <cell r="X171">
            <v>0</v>
          </cell>
          <cell r="Y171">
            <v>400000</v>
          </cell>
          <cell r="Z171">
            <v>832266</v>
          </cell>
          <cell r="AA171">
            <v>3636731</v>
          </cell>
          <cell r="AB171">
            <v>4468997</v>
          </cell>
          <cell r="AC171">
            <v>135000</v>
          </cell>
          <cell r="AD171">
            <v>4603997</v>
          </cell>
          <cell r="AE171">
            <v>62603</v>
          </cell>
          <cell r="AF171">
            <v>994177</v>
          </cell>
          <cell r="AG171">
            <v>1056780</v>
          </cell>
        </row>
        <row r="172">
          <cell r="A172" t="str">
            <v>170</v>
          </cell>
          <cell r="B172" t="str">
            <v>OSCEOLA</v>
          </cell>
          <cell r="C172">
            <v>2496143</v>
          </cell>
          <cell r="D172">
            <v>0</v>
          </cell>
          <cell r="E172">
            <v>2496143</v>
          </cell>
          <cell r="F172">
            <v>0</v>
          </cell>
          <cell r="G172">
            <v>493680</v>
          </cell>
          <cell r="H172">
            <v>2486329</v>
          </cell>
          <cell r="I172">
            <v>59000</v>
          </cell>
          <cell r="J172">
            <v>6000</v>
          </cell>
          <cell r="K172">
            <v>1415004</v>
          </cell>
          <cell r="L172">
            <v>4478885</v>
          </cell>
          <cell r="M172">
            <v>0</v>
          </cell>
          <cell r="N172">
            <v>148000</v>
          </cell>
          <cell r="O172">
            <v>4000000</v>
          </cell>
          <cell r="P172">
            <v>1446169</v>
          </cell>
          <cell r="Q172">
            <v>17029210</v>
          </cell>
          <cell r="R172">
            <v>1350187</v>
          </cell>
          <cell r="S172">
            <v>1369602</v>
          </cell>
          <cell r="T172">
            <v>0</v>
          </cell>
          <cell r="U172">
            <v>893471</v>
          </cell>
          <cell r="V172">
            <v>1020000</v>
          </cell>
          <cell r="W172">
            <v>718204</v>
          </cell>
          <cell r="X172">
            <v>3195819</v>
          </cell>
          <cell r="Y172">
            <v>4600000</v>
          </cell>
          <cell r="Z172">
            <v>13147283</v>
          </cell>
          <cell r="AA172">
            <v>3680428</v>
          </cell>
          <cell r="AB172">
            <v>16827711</v>
          </cell>
          <cell r="AC172">
            <v>1446169</v>
          </cell>
          <cell r="AD172">
            <v>18273880</v>
          </cell>
          <cell r="AE172">
            <v>-1244670</v>
          </cell>
          <cell r="AF172">
            <v>4368653</v>
          </cell>
          <cell r="AG172">
            <v>3123983</v>
          </cell>
        </row>
        <row r="173">
          <cell r="A173" t="str">
            <v>171</v>
          </cell>
          <cell r="B173" t="str">
            <v>WOODBURN</v>
          </cell>
          <cell r="C173">
            <v>29204</v>
          </cell>
          <cell r="D173">
            <v>0</v>
          </cell>
          <cell r="E173">
            <v>29204</v>
          </cell>
          <cell r="F173">
            <v>0</v>
          </cell>
          <cell r="G173">
            <v>0</v>
          </cell>
          <cell r="H173">
            <v>51136</v>
          </cell>
          <cell r="I173">
            <v>390</v>
          </cell>
          <cell r="J173">
            <v>1800</v>
          </cell>
          <cell r="K173">
            <v>44290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126820</v>
          </cell>
          <cell r="R173">
            <v>20090</v>
          </cell>
          <cell r="S173">
            <v>27115</v>
          </cell>
          <cell r="T173">
            <v>0</v>
          </cell>
          <cell r="U173">
            <v>7800</v>
          </cell>
          <cell r="V173">
            <v>0</v>
          </cell>
          <cell r="W173">
            <v>67400</v>
          </cell>
          <cell r="X173">
            <v>0</v>
          </cell>
          <cell r="Y173">
            <v>0</v>
          </cell>
          <cell r="Z173">
            <v>122405</v>
          </cell>
          <cell r="AA173">
            <v>0</v>
          </cell>
          <cell r="AB173">
            <v>122405</v>
          </cell>
          <cell r="AC173">
            <v>0</v>
          </cell>
          <cell r="AD173">
            <v>122405</v>
          </cell>
          <cell r="AE173">
            <v>4415</v>
          </cell>
          <cell r="AF173">
            <v>226508</v>
          </cell>
          <cell r="AG173">
            <v>230923</v>
          </cell>
        </row>
        <row r="174">
          <cell r="A174" t="str">
            <v>172</v>
          </cell>
          <cell r="B174" t="str">
            <v>DICKENS</v>
          </cell>
          <cell r="C174">
            <v>54145</v>
          </cell>
          <cell r="D174">
            <v>0</v>
          </cell>
          <cell r="E174">
            <v>54145</v>
          </cell>
          <cell r="F174">
            <v>0</v>
          </cell>
          <cell r="G174">
            <v>0</v>
          </cell>
          <cell r="H174">
            <v>32330</v>
          </cell>
          <cell r="I174">
            <v>390</v>
          </cell>
          <cell r="J174">
            <v>6000</v>
          </cell>
          <cell r="K174">
            <v>54500</v>
          </cell>
          <cell r="L174">
            <v>71000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218365</v>
          </cell>
          <cell r="R174">
            <v>22000</v>
          </cell>
          <cell r="S174">
            <v>66000</v>
          </cell>
          <cell r="T174">
            <v>0</v>
          </cell>
          <cell r="U174">
            <v>18500</v>
          </cell>
          <cell r="V174">
            <v>0</v>
          </cell>
          <cell r="W174">
            <v>48400</v>
          </cell>
          <cell r="X174">
            <v>0</v>
          </cell>
          <cell r="Y174">
            <v>0</v>
          </cell>
          <cell r="Z174">
            <v>154900</v>
          </cell>
          <cell r="AA174">
            <v>60000</v>
          </cell>
          <cell r="AB174">
            <v>214900</v>
          </cell>
          <cell r="AC174">
            <v>0</v>
          </cell>
          <cell r="AD174">
            <v>214900</v>
          </cell>
          <cell r="AE174">
            <v>3465</v>
          </cell>
          <cell r="AF174">
            <v>264582</v>
          </cell>
          <cell r="AG174">
            <v>268047</v>
          </cell>
        </row>
        <row r="175">
          <cell r="A175" t="str">
            <v>173</v>
          </cell>
          <cell r="B175" t="str">
            <v>EVERLY</v>
          </cell>
          <cell r="C175">
            <v>220011</v>
          </cell>
          <cell r="D175">
            <v>0</v>
          </cell>
          <cell r="E175">
            <v>220011</v>
          </cell>
          <cell r="F175">
            <v>0</v>
          </cell>
          <cell r="G175">
            <v>0</v>
          </cell>
          <cell r="H175">
            <v>116668</v>
          </cell>
          <cell r="I175">
            <v>1880</v>
          </cell>
          <cell r="J175">
            <v>27155</v>
          </cell>
          <cell r="K175">
            <v>526748</v>
          </cell>
          <cell r="L175">
            <v>813980</v>
          </cell>
          <cell r="M175">
            <v>0</v>
          </cell>
          <cell r="N175">
            <v>22600</v>
          </cell>
          <cell r="O175">
            <v>5600</v>
          </cell>
          <cell r="P175">
            <v>695500</v>
          </cell>
          <cell r="Q175">
            <v>2430142</v>
          </cell>
          <cell r="R175">
            <v>274960</v>
          </cell>
          <cell r="S175">
            <v>90915</v>
          </cell>
          <cell r="T175">
            <v>4500</v>
          </cell>
          <cell r="U175">
            <v>154190</v>
          </cell>
          <cell r="V175">
            <v>109570</v>
          </cell>
          <cell r="W175">
            <v>80899</v>
          </cell>
          <cell r="X175">
            <v>25000</v>
          </cell>
          <cell r="Y175">
            <v>541500</v>
          </cell>
          <cell r="Z175">
            <v>1281534</v>
          </cell>
          <cell r="AA175">
            <v>925450</v>
          </cell>
          <cell r="AB175">
            <v>2206984</v>
          </cell>
          <cell r="AC175">
            <v>695500</v>
          </cell>
          <cell r="AD175">
            <v>2902484</v>
          </cell>
          <cell r="AE175">
            <v>-472342</v>
          </cell>
          <cell r="AF175">
            <v>2120931</v>
          </cell>
          <cell r="AG175">
            <v>1648589</v>
          </cell>
        </row>
        <row r="176">
          <cell r="A176" t="str">
            <v>174</v>
          </cell>
          <cell r="B176" t="str">
            <v>FOSTORIA</v>
          </cell>
          <cell r="C176">
            <v>84403</v>
          </cell>
          <cell r="D176">
            <v>0</v>
          </cell>
          <cell r="E176">
            <v>84403</v>
          </cell>
          <cell r="F176">
            <v>0</v>
          </cell>
          <cell r="G176">
            <v>0</v>
          </cell>
          <cell r="H176">
            <v>36097</v>
          </cell>
          <cell r="I176">
            <v>230</v>
          </cell>
          <cell r="J176">
            <v>2900</v>
          </cell>
          <cell r="K176">
            <v>20000</v>
          </cell>
          <cell r="L176">
            <v>64195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207825</v>
          </cell>
          <cell r="R176">
            <v>12893</v>
          </cell>
          <cell r="S176">
            <v>45640</v>
          </cell>
          <cell r="T176">
            <v>0</v>
          </cell>
          <cell r="U176">
            <v>3575</v>
          </cell>
          <cell r="V176">
            <v>1000</v>
          </cell>
          <cell r="W176">
            <v>60005</v>
          </cell>
          <cell r="X176">
            <v>0</v>
          </cell>
          <cell r="Y176">
            <v>0</v>
          </cell>
          <cell r="Z176">
            <v>123113</v>
          </cell>
          <cell r="AA176">
            <v>83860</v>
          </cell>
          <cell r="AB176">
            <v>206973</v>
          </cell>
          <cell r="AC176">
            <v>0</v>
          </cell>
          <cell r="AD176">
            <v>206973</v>
          </cell>
          <cell r="AE176">
            <v>852</v>
          </cell>
          <cell r="AF176">
            <v>535283</v>
          </cell>
          <cell r="AG176">
            <v>536135</v>
          </cell>
        </row>
        <row r="177">
          <cell r="A177" t="str">
            <v>175</v>
          </cell>
          <cell r="B177" t="str">
            <v>GILLETT GROVE</v>
          </cell>
          <cell r="C177">
            <v>4364</v>
          </cell>
          <cell r="D177">
            <v>0</v>
          </cell>
          <cell r="E177">
            <v>4364</v>
          </cell>
          <cell r="F177">
            <v>0</v>
          </cell>
          <cell r="G177">
            <v>0</v>
          </cell>
          <cell r="H177">
            <v>8068</v>
          </cell>
          <cell r="I177">
            <v>0</v>
          </cell>
          <cell r="J177">
            <v>1600</v>
          </cell>
          <cell r="K177">
            <v>3350</v>
          </cell>
          <cell r="L177">
            <v>2400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19782</v>
          </cell>
          <cell r="R177">
            <v>1150</v>
          </cell>
          <cell r="S177">
            <v>10200</v>
          </cell>
          <cell r="T177">
            <v>0</v>
          </cell>
          <cell r="U177">
            <v>0</v>
          </cell>
          <cell r="V177">
            <v>0</v>
          </cell>
          <cell r="W177">
            <v>12950</v>
          </cell>
          <cell r="X177">
            <v>0</v>
          </cell>
          <cell r="Y177">
            <v>0</v>
          </cell>
          <cell r="Z177">
            <v>24300</v>
          </cell>
          <cell r="AA177">
            <v>0</v>
          </cell>
          <cell r="AB177">
            <v>24300</v>
          </cell>
          <cell r="AC177">
            <v>0</v>
          </cell>
          <cell r="AD177">
            <v>24300</v>
          </cell>
          <cell r="AE177">
            <v>-4518</v>
          </cell>
          <cell r="AF177">
            <v>40497</v>
          </cell>
          <cell r="AG177">
            <v>35979</v>
          </cell>
        </row>
        <row r="178">
          <cell r="A178" t="str">
            <v>176</v>
          </cell>
          <cell r="B178" t="str">
            <v>GREENVILLE</v>
          </cell>
          <cell r="C178">
            <v>20061</v>
          </cell>
          <cell r="D178">
            <v>0</v>
          </cell>
          <cell r="E178">
            <v>20061</v>
          </cell>
          <cell r="F178">
            <v>0</v>
          </cell>
          <cell r="G178">
            <v>0</v>
          </cell>
          <cell r="H178">
            <v>7599</v>
          </cell>
          <cell r="I178">
            <v>0</v>
          </cell>
          <cell r="J178">
            <v>0</v>
          </cell>
          <cell r="K178">
            <v>6814</v>
          </cell>
          <cell r="L178">
            <v>6484</v>
          </cell>
          <cell r="M178">
            <v>0</v>
          </cell>
          <cell r="N178">
            <v>500</v>
          </cell>
          <cell r="O178">
            <v>0</v>
          </cell>
          <cell r="P178">
            <v>6814</v>
          </cell>
          <cell r="Q178">
            <v>48272</v>
          </cell>
          <cell r="R178">
            <v>1853</v>
          </cell>
          <cell r="S178">
            <v>19784</v>
          </cell>
          <cell r="T178">
            <v>0</v>
          </cell>
          <cell r="U178">
            <v>1200</v>
          </cell>
          <cell r="V178">
            <v>0</v>
          </cell>
          <cell r="W178">
            <v>18586</v>
          </cell>
          <cell r="X178">
            <v>0</v>
          </cell>
          <cell r="Y178">
            <v>0</v>
          </cell>
          <cell r="Z178">
            <v>41423</v>
          </cell>
          <cell r="AA178">
            <v>0</v>
          </cell>
          <cell r="AB178">
            <v>41423</v>
          </cell>
          <cell r="AC178">
            <v>6814</v>
          </cell>
          <cell r="AD178">
            <v>48237</v>
          </cell>
          <cell r="AE178">
            <v>35</v>
          </cell>
          <cell r="AF178">
            <v>57051</v>
          </cell>
          <cell r="AG178">
            <v>57086</v>
          </cell>
        </row>
        <row r="179">
          <cell r="A179" t="str">
            <v>177</v>
          </cell>
          <cell r="B179" t="str">
            <v>PETERSON</v>
          </cell>
          <cell r="C179">
            <v>120277</v>
          </cell>
          <cell r="D179">
            <v>0</v>
          </cell>
          <cell r="E179">
            <v>120277</v>
          </cell>
          <cell r="F179">
            <v>0</v>
          </cell>
          <cell r="G179">
            <v>0</v>
          </cell>
          <cell r="H179">
            <v>62689</v>
          </cell>
          <cell r="I179">
            <v>225</v>
          </cell>
          <cell r="J179">
            <v>34600</v>
          </cell>
          <cell r="K179">
            <v>50590</v>
          </cell>
          <cell r="L179">
            <v>119500</v>
          </cell>
          <cell r="M179">
            <v>0</v>
          </cell>
          <cell r="N179">
            <v>27000</v>
          </cell>
          <cell r="O179">
            <v>0</v>
          </cell>
          <cell r="P179">
            <v>0</v>
          </cell>
          <cell r="Q179">
            <v>414881</v>
          </cell>
          <cell r="R179">
            <v>34500</v>
          </cell>
          <cell r="S179">
            <v>114050</v>
          </cell>
          <cell r="T179">
            <v>3700</v>
          </cell>
          <cell r="U179">
            <v>111300</v>
          </cell>
          <cell r="V179">
            <v>0</v>
          </cell>
          <cell r="W179">
            <v>62250</v>
          </cell>
          <cell r="X179">
            <v>0</v>
          </cell>
          <cell r="Y179">
            <v>0</v>
          </cell>
          <cell r="Z179">
            <v>325800</v>
          </cell>
          <cell r="AA179">
            <v>41600</v>
          </cell>
          <cell r="AB179">
            <v>367400</v>
          </cell>
          <cell r="AC179">
            <v>0</v>
          </cell>
          <cell r="AD179">
            <v>367400</v>
          </cell>
          <cell r="AE179">
            <v>47481</v>
          </cell>
          <cell r="AF179">
            <v>965705</v>
          </cell>
          <cell r="AG179">
            <v>1013186</v>
          </cell>
        </row>
        <row r="180">
          <cell r="A180" t="str">
            <v>178</v>
          </cell>
          <cell r="B180" t="str">
            <v>ROSSIE</v>
          </cell>
          <cell r="C180">
            <v>8033</v>
          </cell>
          <cell r="D180">
            <v>0</v>
          </cell>
          <cell r="E180">
            <v>8033</v>
          </cell>
          <cell r="F180">
            <v>0</v>
          </cell>
          <cell r="G180">
            <v>0</v>
          </cell>
          <cell r="H180">
            <v>9762</v>
          </cell>
          <cell r="I180">
            <v>0</v>
          </cell>
          <cell r="J180">
            <v>0</v>
          </cell>
          <cell r="K180">
            <v>4000</v>
          </cell>
          <cell r="L180">
            <v>4400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26195</v>
          </cell>
          <cell r="R180">
            <v>1540</v>
          </cell>
          <cell r="S180">
            <v>10350</v>
          </cell>
          <cell r="T180">
            <v>1675</v>
          </cell>
          <cell r="U180">
            <v>2350</v>
          </cell>
          <cell r="V180">
            <v>200</v>
          </cell>
          <cell r="W180">
            <v>5600</v>
          </cell>
          <cell r="X180">
            <v>0</v>
          </cell>
          <cell r="Y180">
            <v>0</v>
          </cell>
          <cell r="Z180">
            <v>21715</v>
          </cell>
          <cell r="AA180">
            <v>0</v>
          </cell>
          <cell r="AB180">
            <v>21715</v>
          </cell>
          <cell r="AC180">
            <v>0</v>
          </cell>
          <cell r="AD180">
            <v>21715</v>
          </cell>
          <cell r="AE180">
            <v>4480</v>
          </cell>
          <cell r="AF180">
            <v>89698</v>
          </cell>
          <cell r="AG180">
            <v>94178</v>
          </cell>
        </row>
        <row r="181">
          <cell r="A181" t="str">
            <v>179</v>
          </cell>
          <cell r="B181" t="str">
            <v>ROYAL</v>
          </cell>
          <cell r="C181">
            <v>118026</v>
          </cell>
          <cell r="D181">
            <v>0</v>
          </cell>
          <cell r="E181">
            <v>118026</v>
          </cell>
          <cell r="F181">
            <v>0</v>
          </cell>
          <cell r="G181">
            <v>0</v>
          </cell>
          <cell r="H181">
            <v>80944</v>
          </cell>
          <cell r="I181">
            <v>1200</v>
          </cell>
          <cell r="J181">
            <v>15000</v>
          </cell>
          <cell r="K181">
            <v>56251</v>
          </cell>
          <cell r="L181">
            <v>172500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443921</v>
          </cell>
          <cell r="R181">
            <v>19150</v>
          </cell>
          <cell r="S181">
            <v>193000</v>
          </cell>
          <cell r="T181">
            <v>0</v>
          </cell>
          <cell r="U181">
            <v>21550</v>
          </cell>
          <cell r="V181">
            <v>0</v>
          </cell>
          <cell r="W181">
            <v>52000</v>
          </cell>
          <cell r="X181">
            <v>0</v>
          </cell>
          <cell r="Y181">
            <v>0</v>
          </cell>
          <cell r="Z181">
            <v>285700</v>
          </cell>
          <cell r="AA181">
            <v>143000</v>
          </cell>
          <cell r="AB181">
            <v>428700</v>
          </cell>
          <cell r="AC181">
            <v>0</v>
          </cell>
          <cell r="AD181">
            <v>428700</v>
          </cell>
          <cell r="AE181">
            <v>15221</v>
          </cell>
          <cell r="AF181">
            <v>393022</v>
          </cell>
          <cell r="AG181">
            <v>408243</v>
          </cell>
        </row>
        <row r="182">
          <cell r="A182" t="str">
            <v>180</v>
          </cell>
          <cell r="B182" t="str">
            <v>SPENCER</v>
          </cell>
          <cell r="C182">
            <v>5703684</v>
          </cell>
          <cell r="D182">
            <v>0</v>
          </cell>
          <cell r="E182">
            <v>5703684</v>
          </cell>
          <cell r="F182">
            <v>0</v>
          </cell>
          <cell r="G182">
            <v>993748</v>
          </cell>
          <cell r="H182">
            <v>2529038</v>
          </cell>
          <cell r="I182">
            <v>68850</v>
          </cell>
          <cell r="J182">
            <v>377020</v>
          </cell>
          <cell r="K182">
            <v>4525897.7808944201</v>
          </cell>
          <cell r="L182">
            <v>6880725</v>
          </cell>
          <cell r="M182">
            <v>147738</v>
          </cell>
          <cell r="N182">
            <v>536398</v>
          </cell>
          <cell r="O182">
            <v>3814976</v>
          </cell>
          <cell r="P182">
            <v>13024204</v>
          </cell>
          <cell r="Q182">
            <v>38602278.780894421</v>
          </cell>
          <cell r="R182">
            <v>3556818</v>
          </cell>
          <cell r="S182">
            <v>1841025</v>
          </cell>
          <cell r="T182">
            <v>0</v>
          </cell>
          <cell r="U182">
            <v>1762634</v>
          </cell>
          <cell r="V182">
            <v>1154695</v>
          </cell>
          <cell r="W182">
            <v>2960056</v>
          </cell>
          <cell r="X182">
            <v>708930</v>
          </cell>
          <cell r="Y182">
            <v>5868347</v>
          </cell>
          <cell r="Z182">
            <v>17852505</v>
          </cell>
          <cell r="AA182">
            <v>6602309</v>
          </cell>
          <cell r="AB182">
            <v>24454814</v>
          </cell>
          <cell r="AC182">
            <v>13024204</v>
          </cell>
          <cell r="AD182">
            <v>37479018</v>
          </cell>
          <cell r="AE182">
            <v>1123260.7808944201</v>
          </cell>
          <cell r="AF182">
            <v>24571421</v>
          </cell>
          <cell r="AG182">
            <v>25694681.780894421</v>
          </cell>
        </row>
        <row r="183">
          <cell r="A183" t="str">
            <v>181</v>
          </cell>
          <cell r="B183" t="str">
            <v>WEBB</v>
          </cell>
          <cell r="C183">
            <v>42889</v>
          </cell>
          <cell r="D183">
            <v>0</v>
          </cell>
          <cell r="E183">
            <v>42889</v>
          </cell>
          <cell r="F183">
            <v>0</v>
          </cell>
          <cell r="G183">
            <v>0</v>
          </cell>
          <cell r="H183">
            <v>24181</v>
          </cell>
          <cell r="I183">
            <v>0</v>
          </cell>
          <cell r="J183">
            <v>0</v>
          </cell>
          <cell r="K183">
            <v>23125</v>
          </cell>
          <cell r="L183">
            <v>98000</v>
          </cell>
          <cell r="M183">
            <v>0</v>
          </cell>
          <cell r="N183">
            <v>1000</v>
          </cell>
          <cell r="O183">
            <v>0</v>
          </cell>
          <cell r="P183">
            <v>0</v>
          </cell>
          <cell r="Q183">
            <v>189195</v>
          </cell>
          <cell r="R183">
            <v>6776</v>
          </cell>
          <cell r="S183">
            <v>82600</v>
          </cell>
          <cell r="T183">
            <v>260</v>
          </cell>
          <cell r="U183">
            <v>31300</v>
          </cell>
          <cell r="V183">
            <v>1000</v>
          </cell>
          <cell r="W183">
            <v>41200</v>
          </cell>
          <cell r="X183">
            <v>0</v>
          </cell>
          <cell r="Y183">
            <v>36000</v>
          </cell>
          <cell r="Z183">
            <v>199136</v>
          </cell>
          <cell r="AA183">
            <v>38500</v>
          </cell>
          <cell r="AB183">
            <v>237636</v>
          </cell>
          <cell r="AC183">
            <v>0</v>
          </cell>
          <cell r="AD183">
            <v>237636</v>
          </cell>
          <cell r="AE183">
            <v>-48441</v>
          </cell>
          <cell r="AF183">
            <v>228407</v>
          </cell>
          <cell r="AG183">
            <v>179966</v>
          </cell>
        </row>
        <row r="184">
          <cell r="A184" t="str">
            <v>182</v>
          </cell>
          <cell r="B184" t="str">
            <v>CLAYTON</v>
          </cell>
          <cell r="C184">
            <v>39988</v>
          </cell>
          <cell r="D184">
            <v>0</v>
          </cell>
          <cell r="E184">
            <v>39988</v>
          </cell>
          <cell r="F184">
            <v>0</v>
          </cell>
          <cell r="G184">
            <v>0</v>
          </cell>
          <cell r="H184">
            <v>3640</v>
          </cell>
          <cell r="I184">
            <v>500</v>
          </cell>
          <cell r="J184">
            <v>0</v>
          </cell>
          <cell r="K184">
            <v>4967.2</v>
          </cell>
          <cell r="L184">
            <v>47500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96595.199999999997</v>
          </cell>
          <cell r="R184">
            <v>3900</v>
          </cell>
          <cell r="S184">
            <v>19974</v>
          </cell>
          <cell r="T184">
            <v>102</v>
          </cell>
          <cell r="U184">
            <v>6682</v>
          </cell>
          <cell r="V184">
            <v>400</v>
          </cell>
          <cell r="W184">
            <v>42170</v>
          </cell>
          <cell r="X184">
            <v>0</v>
          </cell>
          <cell r="Y184">
            <v>0</v>
          </cell>
          <cell r="Z184">
            <v>73228</v>
          </cell>
          <cell r="AA184">
            <v>33500</v>
          </cell>
          <cell r="AB184">
            <v>106728</v>
          </cell>
          <cell r="AC184">
            <v>0</v>
          </cell>
          <cell r="AD184">
            <v>106728</v>
          </cell>
          <cell r="AE184">
            <v>-10132.800000000003</v>
          </cell>
          <cell r="AF184">
            <v>106184</v>
          </cell>
          <cell r="AG184">
            <v>96051.199999999997</v>
          </cell>
        </row>
        <row r="185">
          <cell r="A185" t="str">
            <v>183</v>
          </cell>
          <cell r="B185" t="str">
            <v>EDGEWOOD</v>
          </cell>
          <cell r="C185">
            <v>340236</v>
          </cell>
          <cell r="D185">
            <v>0</v>
          </cell>
          <cell r="E185">
            <v>340236</v>
          </cell>
          <cell r="F185">
            <v>0</v>
          </cell>
          <cell r="G185">
            <v>144192</v>
          </cell>
          <cell r="H185">
            <v>93387</v>
          </cell>
          <cell r="I185">
            <v>4350</v>
          </cell>
          <cell r="J185">
            <v>4635</v>
          </cell>
          <cell r="K185">
            <v>168751</v>
          </cell>
          <cell r="L185">
            <v>599238</v>
          </cell>
          <cell r="M185">
            <v>6549</v>
          </cell>
          <cell r="N185">
            <v>40600</v>
          </cell>
          <cell r="O185">
            <v>0</v>
          </cell>
          <cell r="P185">
            <v>194758</v>
          </cell>
          <cell r="Q185">
            <v>1596696</v>
          </cell>
          <cell r="R185">
            <v>140044</v>
          </cell>
          <cell r="S185">
            <v>222465</v>
          </cell>
          <cell r="T185">
            <v>2098</v>
          </cell>
          <cell r="U185">
            <v>163467</v>
          </cell>
          <cell r="V185">
            <v>52388</v>
          </cell>
          <cell r="W185">
            <v>106176</v>
          </cell>
          <cell r="X185">
            <v>156600</v>
          </cell>
          <cell r="Y185">
            <v>0</v>
          </cell>
          <cell r="Z185">
            <v>843238</v>
          </cell>
          <cell r="AA185">
            <v>390160</v>
          </cell>
          <cell r="AB185">
            <v>1233398</v>
          </cell>
          <cell r="AC185">
            <v>194758</v>
          </cell>
          <cell r="AD185">
            <v>1428156</v>
          </cell>
          <cell r="AE185">
            <v>168540</v>
          </cell>
          <cell r="AF185">
            <v>1285328</v>
          </cell>
          <cell r="AG185">
            <v>1453868</v>
          </cell>
        </row>
        <row r="186">
          <cell r="A186" t="str">
            <v>184</v>
          </cell>
          <cell r="B186" t="str">
            <v>ELKADER</v>
          </cell>
          <cell r="C186">
            <v>838758</v>
          </cell>
          <cell r="D186">
            <v>0</v>
          </cell>
          <cell r="E186">
            <v>838758</v>
          </cell>
          <cell r="F186">
            <v>0</v>
          </cell>
          <cell r="G186">
            <v>133018</v>
          </cell>
          <cell r="H186">
            <v>196486</v>
          </cell>
          <cell r="I186">
            <v>5200</v>
          </cell>
          <cell r="J186">
            <v>62290</v>
          </cell>
          <cell r="K186">
            <v>234946</v>
          </cell>
          <cell r="L186">
            <v>1197715</v>
          </cell>
          <cell r="M186">
            <v>0</v>
          </cell>
          <cell r="N186">
            <v>30875</v>
          </cell>
          <cell r="O186">
            <v>0</v>
          </cell>
          <cell r="P186">
            <v>133369</v>
          </cell>
          <cell r="Q186">
            <v>2832657</v>
          </cell>
          <cell r="R186">
            <v>289188</v>
          </cell>
          <cell r="S186">
            <v>510908</v>
          </cell>
          <cell r="T186">
            <v>1273</v>
          </cell>
          <cell r="U186">
            <v>323957</v>
          </cell>
          <cell r="V186">
            <v>143809</v>
          </cell>
          <cell r="W186">
            <v>206074</v>
          </cell>
          <cell r="X186">
            <v>273428</v>
          </cell>
          <cell r="Y186">
            <v>0</v>
          </cell>
          <cell r="Z186">
            <v>1748637</v>
          </cell>
          <cell r="AA186">
            <v>889008</v>
          </cell>
          <cell r="AB186">
            <v>2637645</v>
          </cell>
          <cell r="AC186">
            <v>133369</v>
          </cell>
          <cell r="AD186">
            <v>2771014</v>
          </cell>
          <cell r="AE186">
            <v>61643</v>
          </cell>
          <cell r="AF186">
            <v>554027</v>
          </cell>
          <cell r="AG186">
            <v>615670</v>
          </cell>
        </row>
        <row r="187">
          <cell r="A187" t="str">
            <v>185</v>
          </cell>
          <cell r="B187" t="str">
            <v>ELKPORT</v>
          </cell>
          <cell r="C187">
            <v>5724</v>
          </cell>
          <cell r="D187">
            <v>0</v>
          </cell>
          <cell r="E187">
            <v>5724</v>
          </cell>
          <cell r="F187">
            <v>0</v>
          </cell>
          <cell r="G187">
            <v>0</v>
          </cell>
          <cell r="H187">
            <v>300</v>
          </cell>
          <cell r="I187">
            <v>0</v>
          </cell>
          <cell r="J187">
            <v>0</v>
          </cell>
          <cell r="K187">
            <v>1900</v>
          </cell>
          <cell r="L187">
            <v>12000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19924</v>
          </cell>
          <cell r="R187">
            <v>850</v>
          </cell>
          <cell r="S187">
            <v>3800</v>
          </cell>
          <cell r="T187">
            <v>50</v>
          </cell>
          <cell r="U187">
            <v>8040</v>
          </cell>
          <cell r="V187">
            <v>100</v>
          </cell>
          <cell r="W187">
            <v>6500</v>
          </cell>
          <cell r="X187">
            <v>0</v>
          </cell>
          <cell r="Y187">
            <v>0</v>
          </cell>
          <cell r="Z187">
            <v>19340</v>
          </cell>
          <cell r="AA187">
            <v>0</v>
          </cell>
          <cell r="AB187">
            <v>19340</v>
          </cell>
          <cell r="AC187">
            <v>0</v>
          </cell>
          <cell r="AD187">
            <v>19340</v>
          </cell>
          <cell r="AE187">
            <v>584</v>
          </cell>
          <cell r="AF187">
            <v>60217</v>
          </cell>
          <cell r="AG187">
            <v>60801</v>
          </cell>
        </row>
        <row r="188">
          <cell r="A188" t="str">
            <v>186</v>
          </cell>
          <cell r="B188" t="str">
            <v>FARMERSBURG</v>
          </cell>
          <cell r="C188">
            <v>63667</v>
          </cell>
          <cell r="D188">
            <v>9770</v>
          </cell>
          <cell r="E188">
            <v>53897</v>
          </cell>
          <cell r="F188">
            <v>0</v>
          </cell>
          <cell r="G188">
            <v>0</v>
          </cell>
          <cell r="H188">
            <v>28552</v>
          </cell>
          <cell r="I188">
            <v>80</v>
          </cell>
          <cell r="J188">
            <v>2250</v>
          </cell>
          <cell r="K188">
            <v>45450</v>
          </cell>
          <cell r="L188">
            <v>126725</v>
          </cell>
          <cell r="M188">
            <v>400</v>
          </cell>
          <cell r="N188">
            <v>14950</v>
          </cell>
          <cell r="O188">
            <v>0</v>
          </cell>
          <cell r="P188">
            <v>3700</v>
          </cell>
          <cell r="Q188">
            <v>276004</v>
          </cell>
          <cell r="R188">
            <v>22903</v>
          </cell>
          <cell r="S188">
            <v>95187</v>
          </cell>
          <cell r="T188">
            <v>400</v>
          </cell>
          <cell r="U188">
            <v>37980</v>
          </cell>
          <cell r="V188">
            <v>12695</v>
          </cell>
          <cell r="W188">
            <v>27518</v>
          </cell>
          <cell r="X188">
            <v>6880</v>
          </cell>
          <cell r="Y188">
            <v>0</v>
          </cell>
          <cell r="Z188">
            <v>203563</v>
          </cell>
          <cell r="AA188">
            <v>121920</v>
          </cell>
          <cell r="AB188">
            <v>325483</v>
          </cell>
          <cell r="AC188">
            <v>3700</v>
          </cell>
          <cell r="AD188">
            <v>329183</v>
          </cell>
          <cell r="AE188">
            <v>-53179</v>
          </cell>
          <cell r="AF188">
            <v>267336</v>
          </cell>
          <cell r="AG188">
            <v>214157</v>
          </cell>
        </row>
        <row r="189">
          <cell r="A189" t="str">
            <v>187</v>
          </cell>
          <cell r="B189" t="str">
            <v>GARBER</v>
          </cell>
          <cell r="C189">
            <v>14575</v>
          </cell>
          <cell r="D189">
            <v>0</v>
          </cell>
          <cell r="E189">
            <v>14575</v>
          </cell>
          <cell r="F189">
            <v>0</v>
          </cell>
          <cell r="G189">
            <v>0</v>
          </cell>
          <cell r="H189">
            <v>6879</v>
          </cell>
          <cell r="I189">
            <v>470</v>
          </cell>
          <cell r="J189">
            <v>300</v>
          </cell>
          <cell r="K189">
            <v>10000</v>
          </cell>
          <cell r="L189">
            <v>8500</v>
          </cell>
          <cell r="M189">
            <v>0</v>
          </cell>
          <cell r="N189">
            <v>900</v>
          </cell>
          <cell r="O189">
            <v>0</v>
          </cell>
          <cell r="P189">
            <v>3500</v>
          </cell>
          <cell r="Q189">
            <v>45124</v>
          </cell>
          <cell r="R189">
            <v>8215</v>
          </cell>
          <cell r="S189">
            <v>11225</v>
          </cell>
          <cell r="T189">
            <v>200</v>
          </cell>
          <cell r="U189">
            <v>2585</v>
          </cell>
          <cell r="V189">
            <v>1000</v>
          </cell>
          <cell r="W189">
            <v>14700</v>
          </cell>
          <cell r="X189">
            <v>3500</v>
          </cell>
          <cell r="Y189">
            <v>0</v>
          </cell>
          <cell r="Z189">
            <v>41425</v>
          </cell>
          <cell r="AA189">
            <v>0</v>
          </cell>
          <cell r="AB189">
            <v>41425</v>
          </cell>
          <cell r="AC189">
            <v>3500</v>
          </cell>
          <cell r="AD189">
            <v>44925</v>
          </cell>
          <cell r="AE189">
            <v>199</v>
          </cell>
          <cell r="AF189">
            <v>56145</v>
          </cell>
          <cell r="AG189">
            <v>56344</v>
          </cell>
        </row>
        <row r="190">
          <cell r="A190" t="str">
            <v>188</v>
          </cell>
          <cell r="B190" t="str">
            <v>GARNAVILLO</v>
          </cell>
          <cell r="C190">
            <v>259811</v>
          </cell>
          <cell r="D190">
            <v>0</v>
          </cell>
          <cell r="E190">
            <v>259811</v>
          </cell>
          <cell r="F190">
            <v>0</v>
          </cell>
          <cell r="G190">
            <v>94582</v>
          </cell>
          <cell r="H190">
            <v>81832</v>
          </cell>
          <cell r="I190">
            <v>2025</v>
          </cell>
          <cell r="J190">
            <v>5240</v>
          </cell>
          <cell r="K190">
            <v>152942</v>
          </cell>
          <cell r="L190">
            <v>557675</v>
          </cell>
          <cell r="M190">
            <v>0</v>
          </cell>
          <cell r="N190">
            <v>2975</v>
          </cell>
          <cell r="O190">
            <v>0</v>
          </cell>
          <cell r="P190">
            <v>112209</v>
          </cell>
          <cell r="Q190">
            <v>1269291</v>
          </cell>
          <cell r="R190">
            <v>149219</v>
          </cell>
          <cell r="S190">
            <v>208950</v>
          </cell>
          <cell r="T190">
            <v>1990</v>
          </cell>
          <cell r="U190">
            <v>86794</v>
          </cell>
          <cell r="V190">
            <v>5000</v>
          </cell>
          <cell r="W190">
            <v>113060</v>
          </cell>
          <cell r="X190">
            <v>12413</v>
          </cell>
          <cell r="Y190">
            <v>0</v>
          </cell>
          <cell r="Z190">
            <v>577426</v>
          </cell>
          <cell r="AA190">
            <v>419413</v>
          </cell>
          <cell r="AB190">
            <v>996839</v>
          </cell>
          <cell r="AC190">
            <v>112209</v>
          </cell>
          <cell r="AD190">
            <v>1109048</v>
          </cell>
          <cell r="AE190">
            <v>160243</v>
          </cell>
          <cell r="AF190">
            <v>830681</v>
          </cell>
          <cell r="AG190">
            <v>990924</v>
          </cell>
        </row>
        <row r="191">
          <cell r="A191" t="str">
            <v>189</v>
          </cell>
          <cell r="B191" t="str">
            <v>GUTTENBERG</v>
          </cell>
          <cell r="C191">
            <v>1204408</v>
          </cell>
          <cell r="D191">
            <v>0</v>
          </cell>
          <cell r="E191">
            <v>1204408</v>
          </cell>
          <cell r="F191">
            <v>0</v>
          </cell>
          <cell r="G191">
            <v>171176</v>
          </cell>
          <cell r="H191">
            <v>184728</v>
          </cell>
          <cell r="I191">
            <v>7185</v>
          </cell>
          <cell r="J191">
            <v>80325</v>
          </cell>
          <cell r="K191">
            <v>328113</v>
          </cell>
          <cell r="L191">
            <v>22140650</v>
          </cell>
          <cell r="M191">
            <v>400</v>
          </cell>
          <cell r="N191">
            <v>79105</v>
          </cell>
          <cell r="O191">
            <v>5500</v>
          </cell>
          <cell r="P191">
            <v>777974</v>
          </cell>
          <cell r="Q191">
            <v>24979564</v>
          </cell>
          <cell r="R191">
            <v>555698</v>
          </cell>
          <cell r="S191">
            <v>1631540</v>
          </cell>
          <cell r="T191">
            <v>7589</v>
          </cell>
          <cell r="U191">
            <v>455855</v>
          </cell>
          <cell r="V191">
            <v>28500</v>
          </cell>
          <cell r="W191">
            <v>317950</v>
          </cell>
          <cell r="X191">
            <v>565256</v>
          </cell>
          <cell r="Y191">
            <v>30180</v>
          </cell>
          <cell r="Z191">
            <v>3592568</v>
          </cell>
          <cell r="AA191">
            <v>20693025</v>
          </cell>
          <cell r="AB191">
            <v>24285593</v>
          </cell>
          <cell r="AC191">
            <v>777974</v>
          </cell>
          <cell r="AD191">
            <v>25063567</v>
          </cell>
          <cell r="AE191">
            <v>-84003</v>
          </cell>
          <cell r="AF191">
            <v>16111289</v>
          </cell>
          <cell r="AG191">
            <v>16027286</v>
          </cell>
        </row>
        <row r="192">
          <cell r="A192" t="str">
            <v>191</v>
          </cell>
          <cell r="B192" t="str">
            <v>LUANA</v>
          </cell>
          <cell r="C192">
            <v>59047</v>
          </cell>
          <cell r="D192">
            <v>0</v>
          </cell>
          <cell r="E192">
            <v>59047</v>
          </cell>
          <cell r="F192">
            <v>0</v>
          </cell>
          <cell r="G192">
            <v>38356</v>
          </cell>
          <cell r="H192">
            <v>25459</v>
          </cell>
          <cell r="I192">
            <v>465</v>
          </cell>
          <cell r="J192">
            <v>616</v>
          </cell>
          <cell r="K192">
            <v>48256</v>
          </cell>
          <cell r="L192">
            <v>134700</v>
          </cell>
          <cell r="M192">
            <v>0</v>
          </cell>
          <cell r="N192">
            <v>305885</v>
          </cell>
          <cell r="O192">
            <v>0</v>
          </cell>
          <cell r="P192">
            <v>2300</v>
          </cell>
          <cell r="Q192">
            <v>615084</v>
          </cell>
          <cell r="R192">
            <v>323200</v>
          </cell>
          <cell r="S192">
            <v>83850</v>
          </cell>
          <cell r="T192">
            <v>0</v>
          </cell>
          <cell r="U192">
            <v>1750</v>
          </cell>
          <cell r="V192">
            <v>44356</v>
          </cell>
          <cell r="W192">
            <v>71320</v>
          </cell>
          <cell r="X192">
            <v>0</v>
          </cell>
          <cell r="Y192">
            <v>0</v>
          </cell>
          <cell r="Z192">
            <v>524476</v>
          </cell>
          <cell r="AA192">
            <v>85900</v>
          </cell>
          <cell r="AB192">
            <v>610376</v>
          </cell>
          <cell r="AC192">
            <v>2300</v>
          </cell>
          <cell r="AD192">
            <v>612676</v>
          </cell>
          <cell r="AE192">
            <v>2408</v>
          </cell>
          <cell r="AF192">
            <v>257867</v>
          </cell>
          <cell r="AG192">
            <v>260275</v>
          </cell>
        </row>
        <row r="193">
          <cell r="A193" t="str">
            <v>192</v>
          </cell>
          <cell r="B193" t="str">
            <v>MCGREGOR</v>
          </cell>
          <cell r="C193">
            <v>393289</v>
          </cell>
          <cell r="D193">
            <v>0</v>
          </cell>
          <cell r="E193">
            <v>393289</v>
          </cell>
          <cell r="F193">
            <v>0</v>
          </cell>
          <cell r="G193">
            <v>267178</v>
          </cell>
          <cell r="H193">
            <v>93234</v>
          </cell>
          <cell r="I193">
            <v>4700</v>
          </cell>
          <cell r="J193">
            <v>14795</v>
          </cell>
          <cell r="K193">
            <v>327347</v>
          </cell>
          <cell r="L193">
            <v>1353156</v>
          </cell>
          <cell r="M193">
            <v>0</v>
          </cell>
          <cell r="N193">
            <v>49900</v>
          </cell>
          <cell r="O193">
            <v>310000</v>
          </cell>
          <cell r="P193">
            <v>292111</v>
          </cell>
          <cell r="Q193">
            <v>3105710</v>
          </cell>
          <cell r="R193">
            <v>138452</v>
          </cell>
          <cell r="S193">
            <v>334283</v>
          </cell>
          <cell r="T193">
            <v>5800</v>
          </cell>
          <cell r="U193">
            <v>208458</v>
          </cell>
          <cell r="V193">
            <v>189519</v>
          </cell>
          <cell r="W193">
            <v>182994</v>
          </cell>
          <cell r="X193">
            <v>203048</v>
          </cell>
          <cell r="Y193">
            <v>302500</v>
          </cell>
          <cell r="Z193">
            <v>1565054</v>
          </cell>
          <cell r="AA193">
            <v>1243179</v>
          </cell>
          <cell r="AB193">
            <v>2808233</v>
          </cell>
          <cell r="AC193">
            <v>292111</v>
          </cell>
          <cell r="AD193">
            <v>3100344</v>
          </cell>
          <cell r="AE193">
            <v>5366</v>
          </cell>
          <cell r="AF193">
            <v>1652689</v>
          </cell>
          <cell r="AG193">
            <v>1658055</v>
          </cell>
        </row>
        <row r="194">
          <cell r="A194" t="str">
            <v>193</v>
          </cell>
          <cell r="B194" t="str">
            <v>MARQUETTE</v>
          </cell>
          <cell r="C194">
            <v>63254</v>
          </cell>
          <cell r="D194">
            <v>0</v>
          </cell>
          <cell r="E194">
            <v>63254</v>
          </cell>
          <cell r="F194">
            <v>0</v>
          </cell>
          <cell r="G194">
            <v>436347</v>
          </cell>
          <cell r="H194">
            <v>700011</v>
          </cell>
          <cell r="I194">
            <v>1525</v>
          </cell>
          <cell r="J194">
            <v>27200</v>
          </cell>
          <cell r="K194">
            <v>374552</v>
          </cell>
          <cell r="L194">
            <v>220200</v>
          </cell>
          <cell r="M194">
            <v>0</v>
          </cell>
          <cell r="N194">
            <v>0</v>
          </cell>
          <cell r="O194">
            <v>0</v>
          </cell>
          <cell r="P194">
            <v>736347</v>
          </cell>
          <cell r="Q194">
            <v>2559436</v>
          </cell>
          <cell r="R194">
            <v>131929</v>
          </cell>
          <cell r="S194">
            <v>168384</v>
          </cell>
          <cell r="T194">
            <v>1125</v>
          </cell>
          <cell r="U194">
            <v>157528</v>
          </cell>
          <cell r="V194">
            <v>210000</v>
          </cell>
          <cell r="W194">
            <v>171757</v>
          </cell>
          <cell r="X194">
            <v>0</v>
          </cell>
          <cell r="Y194">
            <v>733000</v>
          </cell>
          <cell r="Z194">
            <v>1573723</v>
          </cell>
          <cell r="AA194">
            <v>247815</v>
          </cell>
          <cell r="AB194">
            <v>1821538</v>
          </cell>
          <cell r="AC194">
            <v>736347</v>
          </cell>
          <cell r="AD194">
            <v>2557885</v>
          </cell>
          <cell r="AE194">
            <v>1551</v>
          </cell>
          <cell r="AF194">
            <v>3680536</v>
          </cell>
          <cell r="AG194">
            <v>3682087</v>
          </cell>
        </row>
        <row r="195">
          <cell r="A195" t="str">
            <v>195</v>
          </cell>
          <cell r="B195" t="str">
            <v>MONONA</v>
          </cell>
          <cell r="C195">
            <v>605581</v>
          </cell>
          <cell r="D195">
            <v>0</v>
          </cell>
          <cell r="E195">
            <v>605581</v>
          </cell>
          <cell r="F195">
            <v>0</v>
          </cell>
          <cell r="G195">
            <v>61647</v>
          </cell>
          <cell r="H195">
            <v>138934</v>
          </cell>
          <cell r="I195">
            <v>2320</v>
          </cell>
          <cell r="J195">
            <v>19925</v>
          </cell>
          <cell r="K195">
            <v>223593</v>
          </cell>
          <cell r="L195">
            <v>1178959</v>
          </cell>
          <cell r="M195">
            <v>0</v>
          </cell>
          <cell r="N195">
            <v>47337</v>
          </cell>
          <cell r="O195">
            <v>0</v>
          </cell>
          <cell r="P195">
            <v>482301</v>
          </cell>
          <cell r="Q195">
            <v>2760597</v>
          </cell>
          <cell r="R195">
            <v>213162</v>
          </cell>
          <cell r="S195">
            <v>360674</v>
          </cell>
          <cell r="T195">
            <v>4574</v>
          </cell>
          <cell r="U195">
            <v>224624</v>
          </cell>
          <cell r="V195">
            <v>67437</v>
          </cell>
          <cell r="W195">
            <v>173214</v>
          </cell>
          <cell r="X195">
            <v>432088</v>
          </cell>
          <cell r="Y195">
            <v>100000</v>
          </cell>
          <cell r="Z195">
            <v>1575773</v>
          </cell>
          <cell r="AA195">
            <v>834761</v>
          </cell>
          <cell r="AB195">
            <v>2410534</v>
          </cell>
          <cell r="AC195">
            <v>482301</v>
          </cell>
          <cell r="AD195">
            <v>2892835</v>
          </cell>
          <cell r="AE195">
            <v>-132238</v>
          </cell>
          <cell r="AF195">
            <v>1738421</v>
          </cell>
          <cell r="AG195">
            <v>1606183</v>
          </cell>
        </row>
        <row r="196">
          <cell r="A196" t="str">
            <v>196</v>
          </cell>
          <cell r="B196" t="str">
            <v>NORTH BUENA VISTA</v>
          </cell>
          <cell r="C196">
            <v>16823</v>
          </cell>
          <cell r="D196">
            <v>0</v>
          </cell>
          <cell r="E196">
            <v>16823</v>
          </cell>
          <cell r="F196">
            <v>0</v>
          </cell>
          <cell r="G196">
            <v>0</v>
          </cell>
          <cell r="H196">
            <v>9117</v>
          </cell>
          <cell r="I196">
            <v>1050</v>
          </cell>
          <cell r="J196">
            <v>1575</v>
          </cell>
          <cell r="K196">
            <v>7000</v>
          </cell>
          <cell r="L196">
            <v>18800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54365</v>
          </cell>
          <cell r="R196">
            <v>2000</v>
          </cell>
          <cell r="S196">
            <v>29150</v>
          </cell>
          <cell r="T196">
            <v>0</v>
          </cell>
          <cell r="U196">
            <v>2680</v>
          </cell>
          <cell r="V196">
            <v>0</v>
          </cell>
          <cell r="W196">
            <v>20500</v>
          </cell>
          <cell r="X196">
            <v>0</v>
          </cell>
          <cell r="Y196">
            <v>0</v>
          </cell>
          <cell r="Z196">
            <v>54330</v>
          </cell>
          <cell r="AA196">
            <v>0</v>
          </cell>
          <cell r="AB196">
            <v>54330</v>
          </cell>
          <cell r="AC196">
            <v>0</v>
          </cell>
          <cell r="AD196">
            <v>54330</v>
          </cell>
          <cell r="AE196">
            <v>35</v>
          </cell>
          <cell r="AF196">
            <v>12328</v>
          </cell>
          <cell r="AG196">
            <v>12363</v>
          </cell>
        </row>
        <row r="197">
          <cell r="A197" t="str">
            <v>197</v>
          </cell>
          <cell r="B197" t="str">
            <v>OSTERDOCK</v>
          </cell>
          <cell r="C197">
            <v>2755</v>
          </cell>
          <cell r="D197">
            <v>0</v>
          </cell>
          <cell r="E197">
            <v>2755</v>
          </cell>
          <cell r="F197">
            <v>0</v>
          </cell>
          <cell r="G197">
            <v>0</v>
          </cell>
          <cell r="H197">
            <v>4507</v>
          </cell>
          <cell r="I197">
            <v>395</v>
          </cell>
          <cell r="J197">
            <v>650</v>
          </cell>
          <cell r="K197">
            <v>1925</v>
          </cell>
          <cell r="L197">
            <v>1370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11602</v>
          </cell>
          <cell r="R197">
            <v>800</v>
          </cell>
          <cell r="S197">
            <v>4650</v>
          </cell>
          <cell r="T197">
            <v>100</v>
          </cell>
          <cell r="U197">
            <v>100</v>
          </cell>
          <cell r="V197">
            <v>0</v>
          </cell>
          <cell r="W197">
            <v>5952</v>
          </cell>
          <cell r="X197">
            <v>0</v>
          </cell>
          <cell r="Y197">
            <v>0</v>
          </cell>
          <cell r="Z197">
            <v>11602</v>
          </cell>
          <cell r="AA197">
            <v>0</v>
          </cell>
          <cell r="AB197">
            <v>11602</v>
          </cell>
          <cell r="AC197">
            <v>0</v>
          </cell>
          <cell r="AD197">
            <v>11602</v>
          </cell>
          <cell r="AE197">
            <v>0</v>
          </cell>
          <cell r="AF197">
            <v>102464</v>
          </cell>
          <cell r="AG197">
            <v>102464</v>
          </cell>
        </row>
        <row r="198">
          <cell r="A198" t="str">
            <v>198</v>
          </cell>
          <cell r="B198" t="str">
            <v>ST OLAF</v>
          </cell>
          <cell r="C198">
            <v>27213</v>
          </cell>
          <cell r="D198">
            <v>550</v>
          </cell>
          <cell r="E198">
            <v>26663</v>
          </cell>
          <cell r="F198">
            <v>0</v>
          </cell>
          <cell r="G198">
            <v>0</v>
          </cell>
          <cell r="H198">
            <v>12881</v>
          </cell>
          <cell r="I198">
            <v>100</v>
          </cell>
          <cell r="J198">
            <v>1300</v>
          </cell>
          <cell r="K198">
            <v>49438.5</v>
          </cell>
          <cell r="L198">
            <v>54300</v>
          </cell>
          <cell r="M198">
            <v>0</v>
          </cell>
          <cell r="N198">
            <v>5600</v>
          </cell>
          <cell r="O198">
            <v>0</v>
          </cell>
          <cell r="P198">
            <v>12000</v>
          </cell>
          <cell r="Q198">
            <v>162282.5</v>
          </cell>
          <cell r="R198">
            <v>46020</v>
          </cell>
          <cell r="S198">
            <v>20961</v>
          </cell>
          <cell r="T198">
            <v>390</v>
          </cell>
          <cell r="U198">
            <v>8544</v>
          </cell>
          <cell r="V198">
            <v>5300</v>
          </cell>
          <cell r="W198">
            <v>22052</v>
          </cell>
          <cell r="X198">
            <v>0</v>
          </cell>
          <cell r="Y198">
            <v>0</v>
          </cell>
          <cell r="Z198">
            <v>103267</v>
          </cell>
          <cell r="AA198">
            <v>67000</v>
          </cell>
          <cell r="AB198">
            <v>170267</v>
          </cell>
          <cell r="AC198">
            <v>12000</v>
          </cell>
          <cell r="AD198">
            <v>182267</v>
          </cell>
          <cell r="AE198">
            <v>-19984.5</v>
          </cell>
          <cell r="AF198">
            <v>244790</v>
          </cell>
          <cell r="AG198">
            <v>224805.5</v>
          </cell>
        </row>
        <row r="199">
          <cell r="A199" t="str">
            <v>199</v>
          </cell>
          <cell r="B199" t="str">
            <v>STRAWBERRY POINT</v>
          </cell>
          <cell r="C199">
            <v>450414</v>
          </cell>
          <cell r="D199">
            <v>0</v>
          </cell>
          <cell r="E199">
            <v>450414</v>
          </cell>
          <cell r="F199">
            <v>0</v>
          </cell>
          <cell r="G199">
            <v>25116</v>
          </cell>
          <cell r="H199">
            <v>139738</v>
          </cell>
          <cell r="I199">
            <v>3585</v>
          </cell>
          <cell r="J199">
            <v>71838</v>
          </cell>
          <cell r="K199">
            <v>245257</v>
          </cell>
          <cell r="L199">
            <v>1889881</v>
          </cell>
          <cell r="M199">
            <v>42415</v>
          </cell>
          <cell r="N199">
            <v>50725</v>
          </cell>
          <cell r="O199">
            <v>0</v>
          </cell>
          <cell r="P199">
            <v>365610</v>
          </cell>
          <cell r="Q199">
            <v>3284579</v>
          </cell>
          <cell r="R199">
            <v>306466</v>
          </cell>
          <cell r="S199">
            <v>198541</v>
          </cell>
          <cell r="T199">
            <v>0</v>
          </cell>
          <cell r="U199">
            <v>450165</v>
          </cell>
          <cell r="V199">
            <v>39891</v>
          </cell>
          <cell r="W199">
            <v>119308</v>
          </cell>
          <cell r="X199">
            <v>144168</v>
          </cell>
          <cell r="Y199">
            <v>0</v>
          </cell>
          <cell r="Z199">
            <v>1258539</v>
          </cell>
          <cell r="AA199">
            <v>1477344</v>
          </cell>
          <cell r="AB199">
            <v>2735883</v>
          </cell>
          <cell r="AC199">
            <v>365610</v>
          </cell>
          <cell r="AD199">
            <v>3101493</v>
          </cell>
          <cell r="AE199">
            <v>183086</v>
          </cell>
          <cell r="AF199">
            <v>1983103</v>
          </cell>
          <cell r="AG199">
            <v>2166189</v>
          </cell>
        </row>
        <row r="200">
          <cell r="A200" t="str">
            <v>200</v>
          </cell>
          <cell r="B200" t="str">
            <v>VOLGA</v>
          </cell>
          <cell r="C200">
            <v>61394</v>
          </cell>
          <cell r="D200">
            <v>0</v>
          </cell>
          <cell r="E200">
            <v>61394</v>
          </cell>
          <cell r="F200">
            <v>0</v>
          </cell>
          <cell r="G200">
            <v>0</v>
          </cell>
          <cell r="H200">
            <v>18471</v>
          </cell>
          <cell r="I200">
            <v>205</v>
          </cell>
          <cell r="J200">
            <v>2277</v>
          </cell>
          <cell r="K200">
            <v>40537</v>
          </cell>
          <cell r="L200">
            <v>67000</v>
          </cell>
          <cell r="M200">
            <v>0</v>
          </cell>
          <cell r="N200">
            <v>4425</v>
          </cell>
          <cell r="O200">
            <v>0</v>
          </cell>
          <cell r="P200">
            <v>14640</v>
          </cell>
          <cell r="Q200">
            <v>208949</v>
          </cell>
          <cell r="R200">
            <v>32745</v>
          </cell>
          <cell r="S200">
            <v>49900</v>
          </cell>
          <cell r="T200">
            <v>325</v>
          </cell>
          <cell r="U200">
            <v>28252</v>
          </cell>
          <cell r="V200">
            <v>551</v>
          </cell>
          <cell r="W200">
            <v>52265</v>
          </cell>
          <cell r="X200">
            <v>0</v>
          </cell>
          <cell r="Y200">
            <v>0</v>
          </cell>
          <cell r="Z200">
            <v>164038</v>
          </cell>
          <cell r="AA200">
            <v>55740</v>
          </cell>
          <cell r="AB200">
            <v>219778</v>
          </cell>
          <cell r="AC200">
            <v>14640</v>
          </cell>
          <cell r="AD200">
            <v>234418</v>
          </cell>
          <cell r="AE200">
            <v>-25469</v>
          </cell>
          <cell r="AF200">
            <v>383715</v>
          </cell>
          <cell r="AG200">
            <v>358246</v>
          </cell>
        </row>
        <row r="201">
          <cell r="A201" t="str">
            <v>201</v>
          </cell>
          <cell r="B201" t="str">
            <v>ANDOVER</v>
          </cell>
          <cell r="C201">
            <v>17568</v>
          </cell>
          <cell r="D201">
            <v>0</v>
          </cell>
          <cell r="E201">
            <v>17568</v>
          </cell>
          <cell r="F201">
            <v>0</v>
          </cell>
          <cell r="G201">
            <v>0</v>
          </cell>
          <cell r="H201">
            <v>11763</v>
          </cell>
          <cell r="I201">
            <v>0</v>
          </cell>
          <cell r="J201">
            <v>600</v>
          </cell>
          <cell r="K201">
            <v>14552</v>
          </cell>
          <cell r="L201">
            <v>62630</v>
          </cell>
          <cell r="M201">
            <v>0</v>
          </cell>
          <cell r="N201">
            <v>0</v>
          </cell>
          <cell r="O201">
            <v>0</v>
          </cell>
          <cell r="P201">
            <v>14500</v>
          </cell>
          <cell r="Q201">
            <v>121613</v>
          </cell>
          <cell r="R201">
            <v>7436</v>
          </cell>
          <cell r="S201">
            <v>67250</v>
          </cell>
          <cell r="T201">
            <v>0</v>
          </cell>
          <cell r="U201">
            <v>1350</v>
          </cell>
          <cell r="V201">
            <v>0</v>
          </cell>
          <cell r="W201">
            <v>12200</v>
          </cell>
          <cell r="X201">
            <v>0</v>
          </cell>
          <cell r="Y201">
            <v>0</v>
          </cell>
          <cell r="Z201">
            <v>88236</v>
          </cell>
          <cell r="AA201">
            <v>48000</v>
          </cell>
          <cell r="AB201">
            <v>136236</v>
          </cell>
          <cell r="AC201">
            <v>14500</v>
          </cell>
          <cell r="AD201">
            <v>150736</v>
          </cell>
          <cell r="AE201">
            <v>-29123</v>
          </cell>
          <cell r="AF201">
            <v>229008</v>
          </cell>
          <cell r="AG201">
            <v>199885</v>
          </cell>
        </row>
        <row r="202">
          <cell r="A202" t="str">
            <v>202</v>
          </cell>
          <cell r="B202" t="str">
            <v>CALAMUS</v>
          </cell>
          <cell r="C202">
            <v>84674</v>
          </cell>
          <cell r="D202">
            <v>0</v>
          </cell>
          <cell r="E202">
            <v>84674</v>
          </cell>
          <cell r="F202">
            <v>0</v>
          </cell>
          <cell r="G202">
            <v>0</v>
          </cell>
          <cell r="H202">
            <v>54319</v>
          </cell>
          <cell r="I202">
            <v>867</v>
          </cell>
          <cell r="J202">
            <v>0</v>
          </cell>
          <cell r="K202">
            <v>52460</v>
          </cell>
          <cell r="L202">
            <v>297643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489963</v>
          </cell>
          <cell r="R202">
            <v>21191</v>
          </cell>
          <cell r="S202">
            <v>38857</v>
          </cell>
          <cell r="T202">
            <v>500</v>
          </cell>
          <cell r="U202">
            <v>11011</v>
          </cell>
          <cell r="V202">
            <v>0</v>
          </cell>
          <cell r="W202">
            <v>63851</v>
          </cell>
          <cell r="X202">
            <v>0</v>
          </cell>
          <cell r="Y202">
            <v>0</v>
          </cell>
          <cell r="Z202">
            <v>135410</v>
          </cell>
          <cell r="AA202">
            <v>679684</v>
          </cell>
          <cell r="AB202">
            <v>815094</v>
          </cell>
          <cell r="AC202">
            <v>0</v>
          </cell>
          <cell r="AD202">
            <v>815094</v>
          </cell>
          <cell r="AE202">
            <v>-325131</v>
          </cell>
          <cell r="AF202">
            <v>917777</v>
          </cell>
          <cell r="AG202">
            <v>592646</v>
          </cell>
        </row>
        <row r="203">
          <cell r="A203" t="str">
            <v>203</v>
          </cell>
          <cell r="B203" t="str">
            <v>CAMANCHE</v>
          </cell>
          <cell r="C203">
            <v>1936931</v>
          </cell>
          <cell r="D203">
            <v>0</v>
          </cell>
          <cell r="E203">
            <v>1936931</v>
          </cell>
          <cell r="F203">
            <v>0</v>
          </cell>
          <cell r="G203">
            <v>11000</v>
          </cell>
          <cell r="H203">
            <v>651298</v>
          </cell>
          <cell r="I203">
            <v>10750</v>
          </cell>
          <cell r="J203">
            <v>17052</v>
          </cell>
          <cell r="K203">
            <v>808089</v>
          </cell>
          <cell r="L203">
            <v>1080100</v>
          </cell>
          <cell r="M203">
            <v>0</v>
          </cell>
          <cell r="N203">
            <v>104500</v>
          </cell>
          <cell r="O203">
            <v>0</v>
          </cell>
          <cell r="P203">
            <v>835899</v>
          </cell>
          <cell r="Q203">
            <v>5455619</v>
          </cell>
          <cell r="R203">
            <v>1647649</v>
          </cell>
          <cell r="S203">
            <v>635091</v>
          </cell>
          <cell r="T203">
            <v>1375</v>
          </cell>
          <cell r="U203">
            <v>285799</v>
          </cell>
          <cell r="V203">
            <v>16000</v>
          </cell>
          <cell r="W203">
            <v>467322</v>
          </cell>
          <cell r="X203">
            <v>554342</v>
          </cell>
          <cell r="Y203">
            <v>0</v>
          </cell>
          <cell r="Z203">
            <v>3607578</v>
          </cell>
          <cell r="AA203">
            <v>1083558</v>
          </cell>
          <cell r="AB203">
            <v>4691136</v>
          </cell>
          <cell r="AC203">
            <v>835899</v>
          </cell>
          <cell r="AD203">
            <v>5527035</v>
          </cell>
          <cell r="AE203">
            <v>-71416</v>
          </cell>
          <cell r="AF203">
            <v>1884785</v>
          </cell>
          <cell r="AG203">
            <v>1813369</v>
          </cell>
        </row>
        <row r="204">
          <cell r="A204" t="str">
            <v>204</v>
          </cell>
          <cell r="B204" t="str">
            <v>CHARLOTTE</v>
          </cell>
          <cell r="C204">
            <v>69895</v>
          </cell>
          <cell r="D204">
            <v>0</v>
          </cell>
          <cell r="E204">
            <v>69895</v>
          </cell>
          <cell r="F204">
            <v>0</v>
          </cell>
          <cell r="G204">
            <v>0</v>
          </cell>
          <cell r="H204">
            <v>43941</v>
          </cell>
          <cell r="I204">
            <v>930</v>
          </cell>
          <cell r="J204">
            <v>9450</v>
          </cell>
          <cell r="K204">
            <v>47083</v>
          </cell>
          <cell r="L204">
            <v>144751</v>
          </cell>
          <cell r="M204">
            <v>0</v>
          </cell>
          <cell r="N204">
            <v>1500</v>
          </cell>
          <cell r="O204">
            <v>0</v>
          </cell>
          <cell r="P204">
            <v>0</v>
          </cell>
          <cell r="Q204">
            <v>317550</v>
          </cell>
          <cell r="R204">
            <v>17485</v>
          </cell>
          <cell r="S204">
            <v>99504</v>
          </cell>
          <cell r="T204">
            <v>0</v>
          </cell>
          <cell r="U204">
            <v>26601</v>
          </cell>
          <cell r="V204">
            <v>0</v>
          </cell>
          <cell r="W204">
            <v>56482</v>
          </cell>
          <cell r="X204">
            <v>0</v>
          </cell>
          <cell r="Y204">
            <v>0</v>
          </cell>
          <cell r="Z204">
            <v>200072</v>
          </cell>
          <cell r="AA204">
            <v>73502</v>
          </cell>
          <cell r="AB204">
            <v>273574</v>
          </cell>
          <cell r="AC204">
            <v>0</v>
          </cell>
          <cell r="AD204">
            <v>273574</v>
          </cell>
          <cell r="AE204">
            <v>43976</v>
          </cell>
          <cell r="AF204">
            <v>625751</v>
          </cell>
          <cell r="AG204">
            <v>669727</v>
          </cell>
        </row>
        <row r="205">
          <cell r="A205" t="str">
            <v>205</v>
          </cell>
          <cell r="B205" t="str">
            <v>CLINTON</v>
          </cell>
          <cell r="C205">
            <v>14331143</v>
          </cell>
          <cell r="D205">
            <v>0</v>
          </cell>
          <cell r="E205">
            <v>14331143</v>
          </cell>
          <cell r="F205">
            <v>0</v>
          </cell>
          <cell r="G205">
            <v>1564496</v>
          </cell>
          <cell r="H205">
            <v>4553895</v>
          </cell>
          <cell r="I205">
            <v>530625</v>
          </cell>
          <cell r="J205">
            <v>442395</v>
          </cell>
          <cell r="K205">
            <v>6862256.8015609402</v>
          </cell>
          <cell r="L205">
            <v>14339949</v>
          </cell>
          <cell r="M205">
            <v>68000</v>
          </cell>
          <cell r="N205">
            <v>428875</v>
          </cell>
          <cell r="O205">
            <v>10065450</v>
          </cell>
          <cell r="P205">
            <v>18540110</v>
          </cell>
          <cell r="Q205">
            <v>71727194.801560938</v>
          </cell>
          <cell r="R205">
            <v>11857207</v>
          </cell>
          <cell r="S205">
            <v>3879312</v>
          </cell>
          <cell r="T205">
            <v>0</v>
          </cell>
          <cell r="U205">
            <v>3159777</v>
          </cell>
          <cell r="V205">
            <v>1890492</v>
          </cell>
          <cell r="W205">
            <v>1641531</v>
          </cell>
          <cell r="X205">
            <v>5010417</v>
          </cell>
          <cell r="Y205">
            <v>7896008</v>
          </cell>
          <cell r="Z205">
            <v>35334744</v>
          </cell>
          <cell r="AA205">
            <v>19218120</v>
          </cell>
          <cell r="AB205">
            <v>54552864</v>
          </cell>
          <cell r="AC205">
            <v>18540110</v>
          </cell>
          <cell r="AD205">
            <v>73092974</v>
          </cell>
          <cell r="AE205">
            <v>-1365779.1984390598</v>
          </cell>
          <cell r="AF205">
            <v>12122752</v>
          </cell>
          <cell r="AG205">
            <v>10756972.80156094</v>
          </cell>
        </row>
        <row r="206">
          <cell r="A206" t="str">
            <v>206</v>
          </cell>
          <cell r="B206" t="str">
            <v>DELMAR</v>
          </cell>
          <cell r="C206">
            <v>105900</v>
          </cell>
          <cell r="D206">
            <v>0</v>
          </cell>
          <cell r="E206">
            <v>105900</v>
          </cell>
          <cell r="F206">
            <v>0</v>
          </cell>
          <cell r="G206">
            <v>0</v>
          </cell>
          <cell r="H206">
            <v>52799</v>
          </cell>
          <cell r="I206">
            <v>250</v>
          </cell>
          <cell r="J206">
            <v>1600</v>
          </cell>
          <cell r="K206">
            <v>62737</v>
          </cell>
          <cell r="L206">
            <v>226618</v>
          </cell>
          <cell r="M206">
            <v>0</v>
          </cell>
          <cell r="N206">
            <v>500</v>
          </cell>
          <cell r="O206">
            <v>0</v>
          </cell>
          <cell r="P206">
            <v>0</v>
          </cell>
          <cell r="Q206">
            <v>450404</v>
          </cell>
          <cell r="R206">
            <v>32257</v>
          </cell>
          <cell r="S206">
            <v>90339</v>
          </cell>
          <cell r="T206">
            <v>500</v>
          </cell>
          <cell r="U206">
            <v>50972</v>
          </cell>
          <cell r="V206">
            <v>0</v>
          </cell>
          <cell r="W206">
            <v>47688</v>
          </cell>
          <cell r="X206">
            <v>0</v>
          </cell>
          <cell r="Y206">
            <v>0</v>
          </cell>
          <cell r="Z206">
            <v>221756</v>
          </cell>
          <cell r="AA206">
            <v>225018</v>
          </cell>
          <cell r="AB206">
            <v>446774</v>
          </cell>
          <cell r="AC206">
            <v>0</v>
          </cell>
          <cell r="AD206">
            <v>446774</v>
          </cell>
          <cell r="AE206">
            <v>3630</v>
          </cell>
          <cell r="AF206">
            <v>572867</v>
          </cell>
          <cell r="AG206">
            <v>576497</v>
          </cell>
        </row>
        <row r="207">
          <cell r="A207" t="str">
            <v>207</v>
          </cell>
          <cell r="B207" t="str">
            <v>DE WITT</v>
          </cell>
          <cell r="C207">
            <v>2685835</v>
          </cell>
          <cell r="D207">
            <v>0</v>
          </cell>
          <cell r="E207">
            <v>2685835</v>
          </cell>
          <cell r="F207">
            <v>0</v>
          </cell>
          <cell r="G207">
            <v>1900000</v>
          </cell>
          <cell r="H207">
            <v>669005</v>
          </cell>
          <cell r="I207">
            <v>104320</v>
          </cell>
          <cell r="J207">
            <v>126626</v>
          </cell>
          <cell r="K207">
            <v>1902316.66939222</v>
          </cell>
          <cell r="L207">
            <v>2498698</v>
          </cell>
          <cell r="M207">
            <v>0</v>
          </cell>
          <cell r="N207">
            <v>300614</v>
          </cell>
          <cell r="O207">
            <v>4000</v>
          </cell>
          <cell r="P207">
            <v>2697174</v>
          </cell>
          <cell r="Q207">
            <v>12888588.669392221</v>
          </cell>
          <cell r="R207">
            <v>1487867</v>
          </cell>
          <cell r="S207">
            <v>853870</v>
          </cell>
          <cell r="T207">
            <v>14512</v>
          </cell>
          <cell r="U207">
            <v>1271518</v>
          </cell>
          <cell r="V207">
            <v>517499</v>
          </cell>
          <cell r="W207">
            <v>503275</v>
          </cell>
          <cell r="X207">
            <v>2225795</v>
          </cell>
          <cell r="Y207">
            <v>2642400</v>
          </cell>
          <cell r="Z207">
            <v>9516736</v>
          </cell>
          <cell r="AA207">
            <v>2161697</v>
          </cell>
          <cell r="AB207">
            <v>11678433</v>
          </cell>
          <cell r="AC207">
            <v>2697174</v>
          </cell>
          <cell r="AD207">
            <v>14375607</v>
          </cell>
          <cell r="AE207">
            <v>-1487018.33060778</v>
          </cell>
          <cell r="AF207">
            <v>8054301</v>
          </cell>
          <cell r="AG207">
            <v>6567282.6693922197</v>
          </cell>
        </row>
        <row r="208">
          <cell r="A208" t="str">
            <v>208</v>
          </cell>
          <cell r="B208" t="str">
            <v>GOOSE LAKE</v>
          </cell>
          <cell r="C208">
            <v>46153</v>
          </cell>
          <cell r="D208">
            <v>0</v>
          </cell>
          <cell r="E208">
            <v>46153</v>
          </cell>
          <cell r="F208">
            <v>0</v>
          </cell>
          <cell r="G208">
            <v>0</v>
          </cell>
          <cell r="H208">
            <v>25467</v>
          </cell>
          <cell r="I208">
            <v>900</v>
          </cell>
          <cell r="J208">
            <v>17000</v>
          </cell>
          <cell r="K208">
            <v>29505</v>
          </cell>
          <cell r="L208">
            <v>141000</v>
          </cell>
          <cell r="M208">
            <v>0</v>
          </cell>
          <cell r="N208">
            <v>60000</v>
          </cell>
          <cell r="O208">
            <v>0</v>
          </cell>
          <cell r="P208">
            <v>0</v>
          </cell>
          <cell r="Q208">
            <v>320025</v>
          </cell>
          <cell r="R208">
            <v>16151</v>
          </cell>
          <cell r="S208">
            <v>25400</v>
          </cell>
          <cell r="T208">
            <v>0</v>
          </cell>
          <cell r="U208">
            <v>6250</v>
          </cell>
          <cell r="V208">
            <v>111210</v>
          </cell>
          <cell r="W208">
            <v>64100</v>
          </cell>
          <cell r="X208">
            <v>0</v>
          </cell>
          <cell r="Y208">
            <v>0</v>
          </cell>
          <cell r="Z208">
            <v>223111</v>
          </cell>
          <cell r="AA208">
            <v>252000</v>
          </cell>
          <cell r="AB208">
            <v>475111</v>
          </cell>
          <cell r="AC208">
            <v>0</v>
          </cell>
          <cell r="AD208">
            <v>475111</v>
          </cell>
          <cell r="AE208">
            <v>-155086</v>
          </cell>
          <cell r="AF208">
            <v>362388</v>
          </cell>
          <cell r="AG208">
            <v>207302</v>
          </cell>
        </row>
        <row r="209">
          <cell r="A209" t="str">
            <v>209</v>
          </cell>
          <cell r="B209" t="str">
            <v>GRAND MOUND</v>
          </cell>
          <cell r="C209">
            <v>188433</v>
          </cell>
          <cell r="D209">
            <v>0</v>
          </cell>
          <cell r="E209">
            <v>188433</v>
          </cell>
          <cell r="F209">
            <v>0</v>
          </cell>
          <cell r="G209">
            <v>0</v>
          </cell>
          <cell r="H209">
            <v>71703</v>
          </cell>
          <cell r="I209">
            <v>2365</v>
          </cell>
          <cell r="J209">
            <v>6151</v>
          </cell>
          <cell r="K209">
            <v>94458.75</v>
          </cell>
          <cell r="L209">
            <v>496559</v>
          </cell>
          <cell r="M209">
            <v>8424</v>
          </cell>
          <cell r="N209">
            <v>5330</v>
          </cell>
          <cell r="O209">
            <v>0</v>
          </cell>
          <cell r="P209">
            <v>4767</v>
          </cell>
          <cell r="Q209">
            <v>878190.75</v>
          </cell>
          <cell r="R209">
            <v>35521</v>
          </cell>
          <cell r="S209">
            <v>136821</v>
          </cell>
          <cell r="T209">
            <v>0</v>
          </cell>
          <cell r="U209">
            <v>40802</v>
          </cell>
          <cell r="V209">
            <v>0</v>
          </cell>
          <cell r="W209">
            <v>110714</v>
          </cell>
          <cell r="X209">
            <v>0</v>
          </cell>
          <cell r="Y209">
            <v>0</v>
          </cell>
          <cell r="Z209">
            <v>323858</v>
          </cell>
          <cell r="AA209">
            <v>475357</v>
          </cell>
          <cell r="AB209">
            <v>799215</v>
          </cell>
          <cell r="AC209">
            <v>4767</v>
          </cell>
          <cell r="AD209">
            <v>803982</v>
          </cell>
          <cell r="AE209">
            <v>74208.75</v>
          </cell>
          <cell r="AF209">
            <v>722401</v>
          </cell>
          <cell r="AG209">
            <v>796609.75</v>
          </cell>
        </row>
        <row r="210">
          <cell r="A210" t="str">
            <v>210</v>
          </cell>
          <cell r="B210" t="str">
            <v>LOST NATION</v>
          </cell>
          <cell r="C210">
            <v>64391</v>
          </cell>
          <cell r="D210">
            <v>0</v>
          </cell>
          <cell r="E210">
            <v>64391</v>
          </cell>
          <cell r="F210">
            <v>0</v>
          </cell>
          <cell r="G210">
            <v>0</v>
          </cell>
          <cell r="H210">
            <v>47658</v>
          </cell>
          <cell r="I210">
            <v>615</v>
          </cell>
          <cell r="J210">
            <v>800</v>
          </cell>
          <cell r="K210">
            <v>51267</v>
          </cell>
          <cell r="L210">
            <v>142840</v>
          </cell>
          <cell r="M210">
            <v>0</v>
          </cell>
          <cell r="N210">
            <v>500</v>
          </cell>
          <cell r="O210">
            <v>0</v>
          </cell>
          <cell r="P210">
            <v>0</v>
          </cell>
          <cell r="Q210">
            <v>308071</v>
          </cell>
          <cell r="R210">
            <v>15498</v>
          </cell>
          <cell r="S210">
            <v>91116</v>
          </cell>
          <cell r="T210">
            <v>500</v>
          </cell>
          <cell r="U210">
            <v>27997</v>
          </cell>
          <cell r="V210">
            <v>6600</v>
          </cell>
          <cell r="W210">
            <v>42394</v>
          </cell>
          <cell r="X210">
            <v>0</v>
          </cell>
          <cell r="Y210">
            <v>18400</v>
          </cell>
          <cell r="Z210">
            <v>202505</v>
          </cell>
          <cell r="AA210">
            <v>147091</v>
          </cell>
          <cell r="AB210">
            <v>349596</v>
          </cell>
          <cell r="AC210">
            <v>0</v>
          </cell>
          <cell r="AD210">
            <v>349596</v>
          </cell>
          <cell r="AE210">
            <v>-41525</v>
          </cell>
          <cell r="AF210">
            <v>306809</v>
          </cell>
          <cell r="AG210">
            <v>265284</v>
          </cell>
        </row>
        <row r="211">
          <cell r="A211" t="str">
            <v>211</v>
          </cell>
          <cell r="B211" t="str">
            <v>LOW MOOR</v>
          </cell>
          <cell r="C211">
            <v>56984</v>
          </cell>
          <cell r="D211">
            <v>0</v>
          </cell>
          <cell r="E211">
            <v>56984</v>
          </cell>
          <cell r="F211">
            <v>0</v>
          </cell>
          <cell r="G211">
            <v>0</v>
          </cell>
          <cell r="H211">
            <v>28791</v>
          </cell>
          <cell r="I211">
            <v>1000</v>
          </cell>
          <cell r="J211">
            <v>2500</v>
          </cell>
          <cell r="K211">
            <v>25559</v>
          </cell>
          <cell r="L211">
            <v>118000</v>
          </cell>
          <cell r="M211">
            <v>0</v>
          </cell>
          <cell r="N211">
            <v>0</v>
          </cell>
          <cell r="O211">
            <v>0</v>
          </cell>
          <cell r="P211">
            <v>28000</v>
          </cell>
          <cell r="Q211">
            <v>260834</v>
          </cell>
          <cell r="R211">
            <v>22000</v>
          </cell>
          <cell r="S211">
            <v>30000</v>
          </cell>
          <cell r="T211">
            <v>0</v>
          </cell>
          <cell r="U211">
            <v>8334</v>
          </cell>
          <cell r="V211">
            <v>1000</v>
          </cell>
          <cell r="W211">
            <v>53500</v>
          </cell>
          <cell r="X211">
            <v>0</v>
          </cell>
          <cell r="Y211">
            <v>0</v>
          </cell>
          <cell r="Z211">
            <v>114834</v>
          </cell>
          <cell r="AA211">
            <v>148643</v>
          </cell>
          <cell r="AB211">
            <v>263477</v>
          </cell>
          <cell r="AC211">
            <v>28000</v>
          </cell>
          <cell r="AD211">
            <v>291477</v>
          </cell>
          <cell r="AE211">
            <v>-30643</v>
          </cell>
          <cell r="AF211">
            <v>780987</v>
          </cell>
          <cell r="AG211">
            <v>750344</v>
          </cell>
        </row>
        <row r="212">
          <cell r="A212" t="str">
            <v>212</v>
          </cell>
          <cell r="B212" t="str">
            <v>TORONTO</v>
          </cell>
          <cell r="C212">
            <v>12029</v>
          </cell>
          <cell r="D212">
            <v>0</v>
          </cell>
          <cell r="E212">
            <v>12029</v>
          </cell>
          <cell r="F212">
            <v>0</v>
          </cell>
          <cell r="G212">
            <v>0</v>
          </cell>
          <cell r="H212">
            <v>12442</v>
          </cell>
          <cell r="I212">
            <v>540</v>
          </cell>
          <cell r="J212">
            <v>30</v>
          </cell>
          <cell r="K212">
            <v>13640</v>
          </cell>
          <cell r="L212">
            <v>41195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79876</v>
          </cell>
          <cell r="R212">
            <v>13199</v>
          </cell>
          <cell r="S212">
            <v>23883</v>
          </cell>
          <cell r="T212">
            <v>100</v>
          </cell>
          <cell r="U212">
            <v>100</v>
          </cell>
          <cell r="V212">
            <v>0</v>
          </cell>
          <cell r="W212">
            <v>10734</v>
          </cell>
          <cell r="X212">
            <v>0</v>
          </cell>
          <cell r="Y212">
            <v>0</v>
          </cell>
          <cell r="Z212">
            <v>48016</v>
          </cell>
          <cell r="AA212">
            <v>31860</v>
          </cell>
          <cell r="AB212">
            <v>79876</v>
          </cell>
          <cell r="AC212">
            <v>0</v>
          </cell>
          <cell r="AD212">
            <v>79876</v>
          </cell>
          <cell r="AE212">
            <v>0</v>
          </cell>
          <cell r="AF212">
            <v>90217</v>
          </cell>
          <cell r="AG212">
            <v>90217</v>
          </cell>
        </row>
        <row r="213">
          <cell r="A213" t="str">
            <v>213</v>
          </cell>
          <cell r="B213" t="str">
            <v>WELTON</v>
          </cell>
          <cell r="C213">
            <v>44498</v>
          </cell>
          <cell r="D213">
            <v>0</v>
          </cell>
          <cell r="E213">
            <v>44498</v>
          </cell>
          <cell r="F213">
            <v>0</v>
          </cell>
          <cell r="G213">
            <v>0</v>
          </cell>
          <cell r="H213">
            <v>17457</v>
          </cell>
          <cell r="I213">
            <v>480</v>
          </cell>
          <cell r="J213">
            <v>250</v>
          </cell>
          <cell r="K213">
            <v>15400</v>
          </cell>
          <cell r="L213">
            <v>101865</v>
          </cell>
          <cell r="M213">
            <v>0</v>
          </cell>
          <cell r="N213">
            <v>100</v>
          </cell>
          <cell r="O213">
            <v>0</v>
          </cell>
          <cell r="P213">
            <v>0</v>
          </cell>
          <cell r="Q213">
            <v>180050</v>
          </cell>
          <cell r="R213">
            <v>10553</v>
          </cell>
          <cell r="S213">
            <v>20090</v>
          </cell>
          <cell r="T213">
            <v>695</v>
          </cell>
          <cell r="U213">
            <v>2075</v>
          </cell>
          <cell r="V213">
            <v>300</v>
          </cell>
          <cell r="W213">
            <v>21850</v>
          </cell>
          <cell r="X213">
            <v>0</v>
          </cell>
          <cell r="Y213">
            <v>0</v>
          </cell>
          <cell r="Z213">
            <v>55563</v>
          </cell>
          <cell r="AA213">
            <v>137915</v>
          </cell>
          <cell r="AB213">
            <v>193478</v>
          </cell>
          <cell r="AC213">
            <v>0</v>
          </cell>
          <cell r="AD213">
            <v>193478</v>
          </cell>
          <cell r="AE213">
            <v>-13428</v>
          </cell>
          <cell r="AF213">
            <v>-2626</v>
          </cell>
          <cell r="AG213">
            <v>-16054</v>
          </cell>
        </row>
        <row r="214">
          <cell r="A214" t="str">
            <v>214</v>
          </cell>
          <cell r="B214" t="str">
            <v>WHEATLAND</v>
          </cell>
          <cell r="C214">
            <v>181799</v>
          </cell>
          <cell r="D214">
            <v>0</v>
          </cell>
          <cell r="E214">
            <v>181799</v>
          </cell>
          <cell r="F214">
            <v>0</v>
          </cell>
          <cell r="G214">
            <v>0</v>
          </cell>
          <cell r="H214">
            <v>86776</v>
          </cell>
          <cell r="I214">
            <v>1450</v>
          </cell>
          <cell r="J214">
            <v>4058</v>
          </cell>
          <cell r="K214">
            <v>112598</v>
          </cell>
          <cell r="L214">
            <v>355827</v>
          </cell>
          <cell r="M214">
            <v>0</v>
          </cell>
          <cell r="N214">
            <v>300</v>
          </cell>
          <cell r="O214">
            <v>0</v>
          </cell>
          <cell r="P214">
            <v>0</v>
          </cell>
          <cell r="Q214">
            <v>742808</v>
          </cell>
          <cell r="R214">
            <v>61556</v>
          </cell>
          <cell r="S214">
            <v>163290</v>
          </cell>
          <cell r="T214">
            <v>625</v>
          </cell>
          <cell r="U214">
            <v>71444</v>
          </cell>
          <cell r="V214">
            <v>0</v>
          </cell>
          <cell r="W214">
            <v>84841</v>
          </cell>
          <cell r="X214">
            <v>0</v>
          </cell>
          <cell r="Y214">
            <v>0</v>
          </cell>
          <cell r="Z214">
            <v>381756</v>
          </cell>
          <cell r="AA214">
            <v>355827</v>
          </cell>
          <cell r="AB214">
            <v>737583</v>
          </cell>
          <cell r="AC214">
            <v>0</v>
          </cell>
          <cell r="AD214">
            <v>737583</v>
          </cell>
          <cell r="AE214">
            <v>5225</v>
          </cell>
          <cell r="AF214">
            <v>700388</v>
          </cell>
          <cell r="AG214">
            <v>705613</v>
          </cell>
        </row>
        <row r="215">
          <cell r="A215" t="str">
            <v>215</v>
          </cell>
          <cell r="B215" t="str">
            <v>ARION</v>
          </cell>
          <cell r="C215">
            <v>18951</v>
          </cell>
          <cell r="D215">
            <v>0</v>
          </cell>
          <cell r="E215">
            <v>18951</v>
          </cell>
          <cell r="F215">
            <v>0</v>
          </cell>
          <cell r="G215">
            <v>0</v>
          </cell>
          <cell r="H215">
            <v>10084</v>
          </cell>
          <cell r="I215">
            <v>20</v>
          </cell>
          <cell r="J215">
            <v>0</v>
          </cell>
          <cell r="K215">
            <v>12887</v>
          </cell>
          <cell r="L215">
            <v>0</v>
          </cell>
          <cell r="M215">
            <v>0</v>
          </cell>
          <cell r="N215">
            <v>8116</v>
          </cell>
          <cell r="O215">
            <v>0</v>
          </cell>
          <cell r="P215">
            <v>0</v>
          </cell>
          <cell r="Q215">
            <v>50058</v>
          </cell>
          <cell r="R215">
            <v>2000</v>
          </cell>
          <cell r="S215">
            <v>21467</v>
          </cell>
          <cell r="T215">
            <v>0</v>
          </cell>
          <cell r="U215">
            <v>3520</v>
          </cell>
          <cell r="V215">
            <v>0</v>
          </cell>
          <cell r="W215">
            <v>10812</v>
          </cell>
          <cell r="X215">
            <v>0</v>
          </cell>
          <cell r="Y215">
            <v>0</v>
          </cell>
          <cell r="Z215">
            <v>37799</v>
          </cell>
          <cell r="AA215">
            <v>0</v>
          </cell>
          <cell r="AB215">
            <v>37799</v>
          </cell>
          <cell r="AC215">
            <v>0</v>
          </cell>
          <cell r="AD215">
            <v>37799</v>
          </cell>
          <cell r="AE215">
            <v>12259</v>
          </cell>
          <cell r="AF215">
            <v>170316</v>
          </cell>
          <cell r="AG215">
            <v>182575</v>
          </cell>
        </row>
        <row r="216">
          <cell r="A216" t="str">
            <v>216</v>
          </cell>
          <cell r="B216" t="str">
            <v>ASPINWALL</v>
          </cell>
          <cell r="C216">
            <v>38913</v>
          </cell>
          <cell r="D216">
            <v>0</v>
          </cell>
          <cell r="E216">
            <v>38913</v>
          </cell>
          <cell r="F216">
            <v>0</v>
          </cell>
          <cell r="G216">
            <v>0</v>
          </cell>
          <cell r="H216">
            <v>5443</v>
          </cell>
          <cell r="I216">
            <v>0</v>
          </cell>
          <cell r="J216">
            <v>0</v>
          </cell>
          <cell r="K216">
            <v>3000</v>
          </cell>
          <cell r="L216">
            <v>6700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54056</v>
          </cell>
          <cell r="R216">
            <v>2000</v>
          </cell>
          <cell r="S216">
            <v>3500</v>
          </cell>
          <cell r="T216">
            <v>0</v>
          </cell>
          <cell r="U216">
            <v>0</v>
          </cell>
          <cell r="V216">
            <v>1000</v>
          </cell>
          <cell r="W216">
            <v>8000</v>
          </cell>
          <cell r="X216">
            <v>0</v>
          </cell>
          <cell r="Y216">
            <v>0</v>
          </cell>
          <cell r="Z216">
            <v>14500</v>
          </cell>
          <cell r="AA216">
            <v>6500</v>
          </cell>
          <cell r="AB216">
            <v>21000</v>
          </cell>
          <cell r="AC216">
            <v>0</v>
          </cell>
          <cell r="AD216">
            <v>21000</v>
          </cell>
          <cell r="AE216">
            <v>33056</v>
          </cell>
          <cell r="AF216">
            <v>256473</v>
          </cell>
          <cell r="AG216">
            <v>289529</v>
          </cell>
        </row>
        <row r="217">
          <cell r="A217" t="str">
            <v>217</v>
          </cell>
          <cell r="B217" t="str">
            <v>BUCK GROVE</v>
          </cell>
          <cell r="C217">
            <v>7274</v>
          </cell>
          <cell r="D217">
            <v>0</v>
          </cell>
          <cell r="E217">
            <v>7274</v>
          </cell>
          <cell r="F217">
            <v>0</v>
          </cell>
          <cell r="G217">
            <v>0</v>
          </cell>
          <cell r="H217">
            <v>3801</v>
          </cell>
          <cell r="I217">
            <v>0</v>
          </cell>
          <cell r="J217">
            <v>0</v>
          </cell>
          <cell r="K217">
            <v>4181</v>
          </cell>
          <cell r="L217">
            <v>0</v>
          </cell>
          <cell r="M217">
            <v>0</v>
          </cell>
          <cell r="N217">
            <v>750</v>
          </cell>
          <cell r="O217">
            <v>0</v>
          </cell>
          <cell r="P217">
            <v>0</v>
          </cell>
          <cell r="Q217">
            <v>16006</v>
          </cell>
          <cell r="R217">
            <v>1395</v>
          </cell>
          <cell r="S217">
            <v>6596</v>
          </cell>
          <cell r="T217">
            <v>0</v>
          </cell>
          <cell r="U217">
            <v>1625</v>
          </cell>
          <cell r="V217">
            <v>150</v>
          </cell>
          <cell r="W217">
            <v>6700</v>
          </cell>
          <cell r="X217">
            <v>0</v>
          </cell>
          <cell r="Y217">
            <v>0</v>
          </cell>
          <cell r="Z217">
            <v>16466</v>
          </cell>
          <cell r="AA217">
            <v>0</v>
          </cell>
          <cell r="AB217">
            <v>16466</v>
          </cell>
          <cell r="AC217">
            <v>0</v>
          </cell>
          <cell r="AD217">
            <v>16466</v>
          </cell>
          <cell r="AE217">
            <v>-460</v>
          </cell>
          <cell r="AF217">
            <v>41226</v>
          </cell>
          <cell r="AG217">
            <v>40766</v>
          </cell>
        </row>
        <row r="218">
          <cell r="A218" t="str">
            <v>218</v>
          </cell>
          <cell r="B218" t="str">
            <v>CHARTER OAK</v>
          </cell>
          <cell r="C218">
            <v>145199</v>
          </cell>
          <cell r="D218">
            <v>0</v>
          </cell>
          <cell r="E218">
            <v>145199</v>
          </cell>
          <cell r="F218">
            <v>0</v>
          </cell>
          <cell r="G218">
            <v>0</v>
          </cell>
          <cell r="H218">
            <v>55779</v>
          </cell>
          <cell r="I218">
            <v>925</v>
          </cell>
          <cell r="J218">
            <v>2300</v>
          </cell>
          <cell r="K218">
            <v>184438.32</v>
          </cell>
          <cell r="L218">
            <v>213468</v>
          </cell>
          <cell r="M218">
            <v>0</v>
          </cell>
          <cell r="N218">
            <v>0</v>
          </cell>
          <cell r="O218">
            <v>250000</v>
          </cell>
          <cell r="P218">
            <v>37066</v>
          </cell>
          <cell r="Q218">
            <v>889175.32</v>
          </cell>
          <cell r="R218">
            <v>84400</v>
          </cell>
          <cell r="S218">
            <v>398033</v>
          </cell>
          <cell r="T218">
            <v>0</v>
          </cell>
          <cell r="U218">
            <v>73517</v>
          </cell>
          <cell r="V218">
            <v>3000</v>
          </cell>
          <cell r="W218">
            <v>143374</v>
          </cell>
          <cell r="X218">
            <v>49535</v>
          </cell>
          <cell r="Y218">
            <v>0</v>
          </cell>
          <cell r="Z218">
            <v>751859</v>
          </cell>
          <cell r="AA218">
            <v>192559</v>
          </cell>
          <cell r="AB218">
            <v>944418</v>
          </cell>
          <cell r="AC218">
            <v>37066</v>
          </cell>
          <cell r="AD218">
            <v>981484</v>
          </cell>
          <cell r="AE218">
            <v>-92308.680000000051</v>
          </cell>
          <cell r="AF218">
            <v>407670</v>
          </cell>
          <cell r="AG218">
            <v>315361.31999999995</v>
          </cell>
        </row>
        <row r="219">
          <cell r="A219" t="str">
            <v>219</v>
          </cell>
          <cell r="B219" t="str">
            <v>DELOIT</v>
          </cell>
          <cell r="C219">
            <v>43966</v>
          </cell>
          <cell r="D219">
            <v>0</v>
          </cell>
          <cell r="E219">
            <v>43966</v>
          </cell>
          <cell r="F219">
            <v>0</v>
          </cell>
          <cell r="G219">
            <v>0</v>
          </cell>
          <cell r="H219">
            <v>23014</v>
          </cell>
          <cell r="I219">
            <v>400</v>
          </cell>
          <cell r="J219">
            <v>4000</v>
          </cell>
          <cell r="K219">
            <v>31060</v>
          </cell>
          <cell r="L219">
            <v>107200</v>
          </cell>
          <cell r="M219">
            <v>0</v>
          </cell>
          <cell r="N219">
            <v>400</v>
          </cell>
          <cell r="O219">
            <v>0</v>
          </cell>
          <cell r="P219">
            <v>0</v>
          </cell>
          <cell r="Q219">
            <v>210040</v>
          </cell>
          <cell r="R219">
            <v>1500</v>
          </cell>
          <cell r="S219">
            <v>39700</v>
          </cell>
          <cell r="T219">
            <v>0</v>
          </cell>
          <cell r="U219">
            <v>7268</v>
          </cell>
          <cell r="V219">
            <v>0</v>
          </cell>
          <cell r="W219">
            <v>81000</v>
          </cell>
          <cell r="X219">
            <v>0</v>
          </cell>
          <cell r="Y219">
            <v>0</v>
          </cell>
          <cell r="Z219">
            <v>129468</v>
          </cell>
          <cell r="AA219">
            <v>80000</v>
          </cell>
          <cell r="AB219">
            <v>209468</v>
          </cell>
          <cell r="AC219">
            <v>0</v>
          </cell>
          <cell r="AD219">
            <v>209468</v>
          </cell>
          <cell r="AE219">
            <v>572</v>
          </cell>
          <cell r="AF219">
            <v>294882</v>
          </cell>
          <cell r="AG219">
            <v>295454</v>
          </cell>
        </row>
        <row r="220">
          <cell r="A220" t="str">
            <v>220</v>
          </cell>
          <cell r="B220" t="str">
            <v>DENISON</v>
          </cell>
          <cell r="C220">
            <v>3844138</v>
          </cell>
          <cell r="D220">
            <v>0</v>
          </cell>
          <cell r="E220">
            <v>3844138</v>
          </cell>
          <cell r="F220">
            <v>0</v>
          </cell>
          <cell r="G220">
            <v>477267</v>
          </cell>
          <cell r="H220">
            <v>838860</v>
          </cell>
          <cell r="I220">
            <v>64550</v>
          </cell>
          <cell r="J220">
            <v>211110</v>
          </cell>
          <cell r="K220">
            <v>2296967.5999999996</v>
          </cell>
          <cell r="L220">
            <v>819360</v>
          </cell>
          <cell r="M220">
            <v>9000</v>
          </cell>
          <cell r="N220">
            <v>184293</v>
          </cell>
          <cell r="O220">
            <v>728000</v>
          </cell>
          <cell r="P220">
            <v>1497294</v>
          </cell>
          <cell r="Q220">
            <v>10970839.6</v>
          </cell>
          <cell r="R220">
            <v>2083420</v>
          </cell>
          <cell r="S220">
            <v>1503700</v>
          </cell>
          <cell r="T220">
            <v>15387</v>
          </cell>
          <cell r="U220">
            <v>1238410</v>
          </cell>
          <cell r="V220">
            <v>238846</v>
          </cell>
          <cell r="W220">
            <v>1243234</v>
          </cell>
          <cell r="X220">
            <v>1738498</v>
          </cell>
          <cell r="Y220">
            <v>2013141</v>
          </cell>
          <cell r="Z220">
            <v>10074636</v>
          </cell>
          <cell r="AA220">
            <v>470000</v>
          </cell>
          <cell r="AB220">
            <v>10544636</v>
          </cell>
          <cell r="AC220">
            <v>1497294</v>
          </cell>
          <cell r="AD220">
            <v>12041930</v>
          </cell>
          <cell r="AE220">
            <v>-1071090.3999999997</v>
          </cell>
          <cell r="AF220">
            <v>3048062</v>
          </cell>
          <cell r="AG220">
            <v>1976971.6000000003</v>
          </cell>
        </row>
        <row r="221">
          <cell r="A221" t="str">
            <v>221</v>
          </cell>
          <cell r="B221" t="str">
            <v>DOW CITY</v>
          </cell>
          <cell r="C221">
            <v>114031</v>
          </cell>
          <cell r="D221">
            <v>0</v>
          </cell>
          <cell r="E221">
            <v>114031</v>
          </cell>
          <cell r="F221">
            <v>0</v>
          </cell>
          <cell r="G221">
            <v>0</v>
          </cell>
          <cell r="H221">
            <v>44564</v>
          </cell>
          <cell r="I221">
            <v>1250</v>
          </cell>
          <cell r="J221">
            <v>3580</v>
          </cell>
          <cell r="K221">
            <v>56308</v>
          </cell>
          <cell r="L221">
            <v>205200</v>
          </cell>
          <cell r="M221">
            <v>0</v>
          </cell>
          <cell r="N221">
            <v>1200</v>
          </cell>
          <cell r="O221">
            <v>0</v>
          </cell>
          <cell r="P221">
            <v>0</v>
          </cell>
          <cell r="Q221">
            <v>426133</v>
          </cell>
          <cell r="R221">
            <v>25000</v>
          </cell>
          <cell r="S221">
            <v>189000</v>
          </cell>
          <cell r="T221">
            <v>1000</v>
          </cell>
          <cell r="U221">
            <v>13500</v>
          </cell>
          <cell r="V221">
            <v>2200</v>
          </cell>
          <cell r="W221">
            <v>134222</v>
          </cell>
          <cell r="X221">
            <v>0</v>
          </cell>
          <cell r="Y221">
            <v>0</v>
          </cell>
          <cell r="Z221">
            <v>364922</v>
          </cell>
          <cell r="AA221">
            <v>271644</v>
          </cell>
          <cell r="AB221">
            <v>636566</v>
          </cell>
          <cell r="AC221">
            <v>0</v>
          </cell>
          <cell r="AD221">
            <v>636566</v>
          </cell>
          <cell r="AE221">
            <v>-210433</v>
          </cell>
          <cell r="AF221">
            <v>283951</v>
          </cell>
          <cell r="AG221">
            <v>73518</v>
          </cell>
        </row>
        <row r="222">
          <cell r="A222" t="str">
            <v>222</v>
          </cell>
          <cell r="B222" t="str">
            <v>KIRON</v>
          </cell>
          <cell r="C222">
            <v>42206</v>
          </cell>
          <cell r="D222">
            <v>0</v>
          </cell>
          <cell r="E222">
            <v>42206</v>
          </cell>
          <cell r="F222">
            <v>0</v>
          </cell>
          <cell r="G222">
            <v>0</v>
          </cell>
          <cell r="H222">
            <v>27390</v>
          </cell>
          <cell r="I222">
            <v>0</v>
          </cell>
          <cell r="J222">
            <v>0</v>
          </cell>
          <cell r="K222">
            <v>174348</v>
          </cell>
          <cell r="L222">
            <v>154268</v>
          </cell>
          <cell r="M222">
            <v>0</v>
          </cell>
          <cell r="N222">
            <v>0</v>
          </cell>
          <cell r="O222">
            <v>0</v>
          </cell>
          <cell r="P222">
            <v>5306</v>
          </cell>
          <cell r="Q222">
            <v>403518</v>
          </cell>
          <cell r="R222">
            <v>2479</v>
          </cell>
          <cell r="S222">
            <v>34284</v>
          </cell>
          <cell r="T222">
            <v>0</v>
          </cell>
          <cell r="U222">
            <v>4240</v>
          </cell>
          <cell r="V222">
            <v>2000</v>
          </cell>
          <cell r="W222">
            <v>45918</v>
          </cell>
          <cell r="X222">
            <v>0</v>
          </cell>
          <cell r="Y222">
            <v>0</v>
          </cell>
          <cell r="Z222">
            <v>88921</v>
          </cell>
          <cell r="AA222">
            <v>381932</v>
          </cell>
          <cell r="AB222">
            <v>470853</v>
          </cell>
          <cell r="AC222">
            <v>5306</v>
          </cell>
          <cell r="AD222">
            <v>476159</v>
          </cell>
          <cell r="AE222">
            <v>-72641</v>
          </cell>
          <cell r="AF222">
            <v>525592</v>
          </cell>
          <cell r="AG222">
            <v>452951</v>
          </cell>
        </row>
        <row r="223">
          <cell r="A223" t="str">
            <v>223</v>
          </cell>
          <cell r="B223" t="str">
            <v>MANILLA</v>
          </cell>
          <cell r="C223">
            <v>156160</v>
          </cell>
          <cell r="D223">
            <v>0</v>
          </cell>
          <cell r="E223">
            <v>156160</v>
          </cell>
          <cell r="F223">
            <v>0</v>
          </cell>
          <cell r="G223">
            <v>0</v>
          </cell>
          <cell r="H223">
            <v>70000</v>
          </cell>
          <cell r="I223">
            <v>3025</v>
          </cell>
          <cell r="J223">
            <v>126200</v>
          </cell>
          <cell r="K223">
            <v>440835</v>
          </cell>
          <cell r="L223">
            <v>1427200</v>
          </cell>
          <cell r="M223">
            <v>0</v>
          </cell>
          <cell r="N223">
            <v>38000</v>
          </cell>
          <cell r="O223">
            <v>0</v>
          </cell>
          <cell r="P223">
            <v>400000</v>
          </cell>
          <cell r="Q223">
            <v>2661420</v>
          </cell>
          <cell r="R223">
            <v>184825</v>
          </cell>
          <cell r="S223">
            <v>321180</v>
          </cell>
          <cell r="T223">
            <v>2700</v>
          </cell>
          <cell r="U223">
            <v>95135</v>
          </cell>
          <cell r="V223">
            <v>265000</v>
          </cell>
          <cell r="W223">
            <v>54605</v>
          </cell>
          <cell r="X223">
            <v>0</v>
          </cell>
          <cell r="Y223">
            <v>0</v>
          </cell>
          <cell r="Z223">
            <v>923445</v>
          </cell>
          <cell r="AA223">
            <v>2130850</v>
          </cell>
          <cell r="AB223">
            <v>3054295</v>
          </cell>
          <cell r="AC223">
            <v>400000</v>
          </cell>
          <cell r="AD223">
            <v>3454295</v>
          </cell>
          <cell r="AE223">
            <v>-792875</v>
          </cell>
          <cell r="AF223">
            <v>2926182</v>
          </cell>
          <cell r="AG223">
            <v>2133307</v>
          </cell>
        </row>
        <row r="224">
          <cell r="A224" t="str">
            <v>224</v>
          </cell>
          <cell r="B224" t="str">
            <v>RICKETTS</v>
          </cell>
          <cell r="C224">
            <v>15680</v>
          </cell>
          <cell r="D224">
            <v>0</v>
          </cell>
          <cell r="E224">
            <v>15680</v>
          </cell>
          <cell r="F224">
            <v>0</v>
          </cell>
          <cell r="G224">
            <v>0</v>
          </cell>
          <cell r="H224">
            <v>12738</v>
          </cell>
          <cell r="I224">
            <v>30</v>
          </cell>
          <cell r="J224">
            <v>400</v>
          </cell>
          <cell r="K224">
            <v>15065.55</v>
          </cell>
          <cell r="L224">
            <v>34000</v>
          </cell>
          <cell r="M224">
            <v>0</v>
          </cell>
          <cell r="N224">
            <v>0</v>
          </cell>
          <cell r="O224">
            <v>0</v>
          </cell>
          <cell r="P224">
            <v>20000</v>
          </cell>
          <cell r="Q224">
            <v>97913.55</v>
          </cell>
          <cell r="R224">
            <v>2500</v>
          </cell>
          <cell r="S224">
            <v>65752</v>
          </cell>
          <cell r="T224">
            <v>0</v>
          </cell>
          <cell r="U224">
            <v>2300</v>
          </cell>
          <cell r="V224">
            <v>0</v>
          </cell>
          <cell r="W224">
            <v>29687</v>
          </cell>
          <cell r="X224">
            <v>0</v>
          </cell>
          <cell r="Y224">
            <v>0</v>
          </cell>
          <cell r="Z224">
            <v>100239</v>
          </cell>
          <cell r="AA224">
            <v>36000</v>
          </cell>
          <cell r="AB224">
            <v>136239</v>
          </cell>
          <cell r="AC224">
            <v>20000</v>
          </cell>
          <cell r="AD224">
            <v>156239</v>
          </cell>
          <cell r="AE224">
            <v>-58325.45</v>
          </cell>
          <cell r="AF224">
            <v>70046</v>
          </cell>
          <cell r="AG224">
            <v>11720.550000000003</v>
          </cell>
        </row>
        <row r="225">
          <cell r="A225" t="str">
            <v>225</v>
          </cell>
          <cell r="B225" t="str">
            <v>SCHLESWIG</v>
          </cell>
          <cell r="C225">
            <v>232526</v>
          </cell>
          <cell r="D225">
            <v>0</v>
          </cell>
          <cell r="E225">
            <v>232526</v>
          </cell>
          <cell r="F225">
            <v>0</v>
          </cell>
          <cell r="G225">
            <v>0</v>
          </cell>
          <cell r="H225">
            <v>77719</v>
          </cell>
          <cell r="I225">
            <v>2675</v>
          </cell>
          <cell r="J225">
            <v>8600</v>
          </cell>
          <cell r="K225">
            <v>143398</v>
          </cell>
          <cell r="L225">
            <v>351600</v>
          </cell>
          <cell r="M225">
            <v>0</v>
          </cell>
          <cell r="N225">
            <v>13900</v>
          </cell>
          <cell r="O225">
            <v>19555</v>
          </cell>
          <cell r="P225">
            <v>0</v>
          </cell>
          <cell r="Q225">
            <v>849973</v>
          </cell>
          <cell r="R225">
            <v>62300</v>
          </cell>
          <cell r="S225">
            <v>287040</v>
          </cell>
          <cell r="T225">
            <v>0</v>
          </cell>
          <cell r="U225">
            <v>96675</v>
          </cell>
          <cell r="V225">
            <v>24120</v>
          </cell>
          <cell r="W225">
            <v>69480</v>
          </cell>
          <cell r="X225">
            <v>0</v>
          </cell>
          <cell r="Y225">
            <v>0</v>
          </cell>
          <cell r="Z225">
            <v>539615</v>
          </cell>
          <cell r="AA225">
            <v>328200</v>
          </cell>
          <cell r="AB225">
            <v>867815</v>
          </cell>
          <cell r="AC225">
            <v>0</v>
          </cell>
          <cell r="AD225">
            <v>867815</v>
          </cell>
          <cell r="AE225">
            <v>-17842</v>
          </cell>
          <cell r="AF225">
            <v>873518</v>
          </cell>
          <cell r="AG225">
            <v>855676</v>
          </cell>
        </row>
        <row r="226">
          <cell r="A226" t="str">
            <v>226</v>
          </cell>
          <cell r="B226" t="str">
            <v>VAIL</v>
          </cell>
          <cell r="C226">
            <v>96176</v>
          </cell>
          <cell r="D226">
            <v>0</v>
          </cell>
          <cell r="E226">
            <v>96176</v>
          </cell>
          <cell r="F226">
            <v>0</v>
          </cell>
          <cell r="G226">
            <v>0</v>
          </cell>
          <cell r="H226">
            <v>44073</v>
          </cell>
          <cell r="I226">
            <v>2125</v>
          </cell>
          <cell r="J226">
            <v>1250</v>
          </cell>
          <cell r="K226">
            <v>54254</v>
          </cell>
          <cell r="L226">
            <v>176660</v>
          </cell>
          <cell r="M226">
            <v>0</v>
          </cell>
          <cell r="N226">
            <v>4500</v>
          </cell>
          <cell r="O226">
            <v>0</v>
          </cell>
          <cell r="P226">
            <v>2092</v>
          </cell>
          <cell r="Q226">
            <v>381130</v>
          </cell>
          <cell r="R226">
            <v>0</v>
          </cell>
          <cell r="S226">
            <v>61885</v>
          </cell>
          <cell r="T226">
            <v>0</v>
          </cell>
          <cell r="U226">
            <v>0</v>
          </cell>
          <cell r="V226">
            <v>1575</v>
          </cell>
          <cell r="W226">
            <v>51982</v>
          </cell>
          <cell r="X226">
            <v>0</v>
          </cell>
          <cell r="Y226">
            <v>0</v>
          </cell>
          <cell r="Z226">
            <v>115442</v>
          </cell>
          <cell r="AA226">
            <v>185491</v>
          </cell>
          <cell r="AB226">
            <v>300933</v>
          </cell>
          <cell r="AC226">
            <v>2092</v>
          </cell>
          <cell r="AD226">
            <v>303025</v>
          </cell>
          <cell r="AE226">
            <v>78105</v>
          </cell>
          <cell r="AF226">
            <v>518510</v>
          </cell>
          <cell r="AG226">
            <v>596615</v>
          </cell>
        </row>
        <row r="227">
          <cell r="A227" t="str">
            <v>227</v>
          </cell>
          <cell r="B227" t="str">
            <v>WESTSIDE</v>
          </cell>
          <cell r="C227">
            <v>108120</v>
          </cell>
          <cell r="D227">
            <v>0</v>
          </cell>
          <cell r="E227">
            <v>108120</v>
          </cell>
          <cell r="F227">
            <v>0</v>
          </cell>
          <cell r="G227">
            <v>27576</v>
          </cell>
          <cell r="H227">
            <v>29715</v>
          </cell>
          <cell r="I227">
            <v>1430</v>
          </cell>
          <cell r="J227">
            <v>4263</v>
          </cell>
          <cell r="K227">
            <v>57583</v>
          </cell>
          <cell r="L227">
            <v>171323</v>
          </cell>
          <cell r="M227">
            <v>1438</v>
          </cell>
          <cell r="N227">
            <v>52246</v>
          </cell>
          <cell r="O227">
            <v>0</v>
          </cell>
          <cell r="P227">
            <v>29974</v>
          </cell>
          <cell r="Q227">
            <v>483668</v>
          </cell>
          <cell r="R227">
            <v>32237</v>
          </cell>
          <cell r="S227">
            <v>132717</v>
          </cell>
          <cell r="T227">
            <v>0</v>
          </cell>
          <cell r="U227">
            <v>26978</v>
          </cell>
          <cell r="V227">
            <v>57500</v>
          </cell>
          <cell r="W227">
            <v>52937</v>
          </cell>
          <cell r="X227">
            <v>0</v>
          </cell>
          <cell r="Y227">
            <v>0</v>
          </cell>
          <cell r="Z227">
            <v>302369</v>
          </cell>
          <cell r="AA227">
            <v>151325</v>
          </cell>
          <cell r="AB227">
            <v>453694</v>
          </cell>
          <cell r="AC227">
            <v>29974</v>
          </cell>
          <cell r="AD227">
            <v>483668</v>
          </cell>
          <cell r="AE227">
            <v>0</v>
          </cell>
          <cell r="AF227">
            <v>842723</v>
          </cell>
          <cell r="AG227">
            <v>842723</v>
          </cell>
        </row>
        <row r="228">
          <cell r="A228" t="str">
            <v>228</v>
          </cell>
          <cell r="B228" t="str">
            <v>ADEL</v>
          </cell>
          <cell r="C228">
            <v>1756175</v>
          </cell>
          <cell r="D228">
            <v>0</v>
          </cell>
          <cell r="E228">
            <v>1756175</v>
          </cell>
          <cell r="F228">
            <v>0</v>
          </cell>
          <cell r="G228">
            <v>647348</v>
          </cell>
          <cell r="H228">
            <v>537511</v>
          </cell>
          <cell r="I228">
            <v>261250</v>
          </cell>
          <cell r="J228">
            <v>53275</v>
          </cell>
          <cell r="K228">
            <v>638457.89999999991</v>
          </cell>
          <cell r="L228">
            <v>2039210</v>
          </cell>
          <cell r="M228">
            <v>4217</v>
          </cell>
          <cell r="N228">
            <v>48425</v>
          </cell>
          <cell r="O228">
            <v>0</v>
          </cell>
          <cell r="P228">
            <v>1128625</v>
          </cell>
          <cell r="Q228">
            <v>7114493.9000000004</v>
          </cell>
          <cell r="R228">
            <v>1081558</v>
          </cell>
          <cell r="S228">
            <v>516168</v>
          </cell>
          <cell r="T228">
            <v>0</v>
          </cell>
          <cell r="U228">
            <v>926961</v>
          </cell>
          <cell r="V228">
            <v>234133</v>
          </cell>
          <cell r="W228">
            <v>195324</v>
          </cell>
          <cell r="X228">
            <v>933125</v>
          </cell>
          <cell r="Y228">
            <v>5000</v>
          </cell>
          <cell r="Z228">
            <v>3892269</v>
          </cell>
          <cell r="AA228">
            <v>1796040</v>
          </cell>
          <cell r="AB228">
            <v>5688309</v>
          </cell>
          <cell r="AC228">
            <v>1128625</v>
          </cell>
          <cell r="AD228">
            <v>6816934</v>
          </cell>
          <cell r="AE228">
            <v>297559.90000000014</v>
          </cell>
          <cell r="AF228">
            <v>3432072</v>
          </cell>
          <cell r="AG228">
            <v>3729631.9000000004</v>
          </cell>
        </row>
        <row r="229">
          <cell r="A229" t="str">
            <v>229</v>
          </cell>
          <cell r="B229" t="str">
            <v>BOUTON</v>
          </cell>
          <cell r="C229">
            <v>36611</v>
          </cell>
          <cell r="D229">
            <v>0</v>
          </cell>
          <cell r="E229">
            <v>36611</v>
          </cell>
          <cell r="F229">
            <v>0</v>
          </cell>
          <cell r="G229">
            <v>0</v>
          </cell>
          <cell r="H229">
            <v>15111</v>
          </cell>
          <cell r="I229">
            <v>390</v>
          </cell>
          <cell r="J229">
            <v>0</v>
          </cell>
          <cell r="K229">
            <v>24523</v>
          </cell>
          <cell r="L229">
            <v>5775</v>
          </cell>
          <cell r="M229">
            <v>0</v>
          </cell>
          <cell r="N229">
            <v>0</v>
          </cell>
          <cell r="O229">
            <v>0</v>
          </cell>
          <cell r="P229">
            <v>10618</v>
          </cell>
          <cell r="Q229">
            <v>93028</v>
          </cell>
          <cell r="R229">
            <v>6000</v>
          </cell>
          <cell r="S229">
            <v>18370</v>
          </cell>
          <cell r="T229">
            <v>1000</v>
          </cell>
          <cell r="U229">
            <v>12850</v>
          </cell>
          <cell r="V229">
            <v>258</v>
          </cell>
          <cell r="W229">
            <v>22305</v>
          </cell>
          <cell r="X229">
            <v>11962</v>
          </cell>
          <cell r="Y229">
            <v>42000</v>
          </cell>
          <cell r="Z229">
            <v>114745</v>
          </cell>
          <cell r="AA229">
            <v>0</v>
          </cell>
          <cell r="AB229">
            <v>114745</v>
          </cell>
          <cell r="AC229">
            <v>10618</v>
          </cell>
          <cell r="AD229">
            <v>125363</v>
          </cell>
          <cell r="AE229">
            <v>-32335</v>
          </cell>
          <cell r="AF229">
            <v>161724</v>
          </cell>
          <cell r="AG229">
            <v>129389</v>
          </cell>
        </row>
        <row r="230">
          <cell r="A230" t="str">
            <v>230</v>
          </cell>
          <cell r="B230" t="str">
            <v>DALLAS CENTER</v>
          </cell>
          <cell r="C230">
            <v>1071688</v>
          </cell>
          <cell r="D230">
            <v>0</v>
          </cell>
          <cell r="E230">
            <v>1071688</v>
          </cell>
          <cell r="F230">
            <v>0</v>
          </cell>
          <cell r="G230">
            <v>15000</v>
          </cell>
          <cell r="H230">
            <v>10098</v>
          </cell>
          <cell r="I230">
            <v>41768</v>
          </cell>
          <cell r="J230">
            <v>30464</v>
          </cell>
          <cell r="K230">
            <v>267740</v>
          </cell>
          <cell r="L230">
            <v>1068636</v>
          </cell>
          <cell r="M230">
            <v>0</v>
          </cell>
          <cell r="N230">
            <v>27722</v>
          </cell>
          <cell r="O230">
            <v>0</v>
          </cell>
          <cell r="P230">
            <v>220129</v>
          </cell>
          <cell r="Q230">
            <v>2753245</v>
          </cell>
          <cell r="R230">
            <v>381317</v>
          </cell>
          <cell r="S230">
            <v>535783</v>
          </cell>
          <cell r="T230">
            <v>4000</v>
          </cell>
          <cell r="U230">
            <v>516269</v>
          </cell>
          <cell r="V230">
            <v>59168</v>
          </cell>
          <cell r="W230">
            <v>216289</v>
          </cell>
          <cell r="X230">
            <v>311616</v>
          </cell>
          <cell r="Y230">
            <v>0</v>
          </cell>
          <cell r="Z230">
            <v>2024442</v>
          </cell>
          <cell r="AA230">
            <v>1277004</v>
          </cell>
          <cell r="AB230">
            <v>3301446</v>
          </cell>
          <cell r="AC230">
            <v>220129</v>
          </cell>
          <cell r="AD230">
            <v>3521575</v>
          </cell>
          <cell r="AE230">
            <v>-768330</v>
          </cell>
          <cell r="AF230">
            <v>4192297</v>
          </cell>
          <cell r="AG230">
            <v>3423967</v>
          </cell>
        </row>
        <row r="231">
          <cell r="A231" t="str">
            <v>231</v>
          </cell>
          <cell r="B231" t="str">
            <v>DAWSON</v>
          </cell>
          <cell r="C231">
            <v>29613</v>
          </cell>
          <cell r="D231">
            <v>0</v>
          </cell>
          <cell r="E231">
            <v>29613</v>
          </cell>
          <cell r="F231">
            <v>0</v>
          </cell>
          <cell r="G231">
            <v>0</v>
          </cell>
          <cell r="H231">
            <v>2882</v>
          </cell>
          <cell r="I231">
            <v>0</v>
          </cell>
          <cell r="J231">
            <v>15000</v>
          </cell>
          <cell r="K231">
            <v>13000</v>
          </cell>
          <cell r="L231">
            <v>16000</v>
          </cell>
          <cell r="M231">
            <v>0</v>
          </cell>
          <cell r="N231">
            <v>8000</v>
          </cell>
          <cell r="O231">
            <v>0</v>
          </cell>
          <cell r="P231">
            <v>35000</v>
          </cell>
          <cell r="Q231">
            <v>119495</v>
          </cell>
          <cell r="R231">
            <v>4500</v>
          </cell>
          <cell r="S231">
            <v>24300</v>
          </cell>
          <cell r="T231">
            <v>1000</v>
          </cell>
          <cell r="U231">
            <v>6227</v>
          </cell>
          <cell r="V231">
            <v>700</v>
          </cell>
          <cell r="W231">
            <v>51700</v>
          </cell>
          <cell r="X231">
            <v>0</v>
          </cell>
          <cell r="Y231">
            <v>0</v>
          </cell>
          <cell r="Z231">
            <v>88427</v>
          </cell>
          <cell r="AA231">
            <v>28000</v>
          </cell>
          <cell r="AB231">
            <v>116427</v>
          </cell>
          <cell r="AC231">
            <v>35000</v>
          </cell>
          <cell r="AD231">
            <v>151427</v>
          </cell>
          <cell r="AE231">
            <v>-31932</v>
          </cell>
          <cell r="AF231">
            <v>768640</v>
          </cell>
          <cell r="AG231">
            <v>736708</v>
          </cell>
        </row>
        <row r="232">
          <cell r="A232" t="str">
            <v>232</v>
          </cell>
          <cell r="B232" t="str">
            <v>DE SOTO</v>
          </cell>
          <cell r="C232">
            <v>336746</v>
          </cell>
          <cell r="D232">
            <v>0</v>
          </cell>
          <cell r="E232">
            <v>336746</v>
          </cell>
          <cell r="F232">
            <v>0</v>
          </cell>
          <cell r="G232">
            <v>129611</v>
          </cell>
          <cell r="H232">
            <v>25225</v>
          </cell>
          <cell r="I232">
            <v>50725</v>
          </cell>
          <cell r="J232">
            <v>37826</v>
          </cell>
          <cell r="K232">
            <v>671031</v>
          </cell>
          <cell r="L232">
            <v>764655</v>
          </cell>
          <cell r="M232">
            <v>0</v>
          </cell>
          <cell r="N232">
            <v>6850</v>
          </cell>
          <cell r="O232">
            <v>5163000</v>
          </cell>
          <cell r="P232">
            <v>24276</v>
          </cell>
          <cell r="Q232">
            <v>7209945</v>
          </cell>
          <cell r="R232">
            <v>208940</v>
          </cell>
          <cell r="S232">
            <v>245887</v>
          </cell>
          <cell r="T232">
            <v>2650</v>
          </cell>
          <cell r="U232">
            <v>93597</v>
          </cell>
          <cell r="V232">
            <v>31785</v>
          </cell>
          <cell r="W232">
            <v>130000</v>
          </cell>
          <cell r="X232">
            <v>64942</v>
          </cell>
          <cell r="Y232">
            <v>425267</v>
          </cell>
          <cell r="Z232">
            <v>1203068</v>
          </cell>
          <cell r="AA232">
            <v>6965753</v>
          </cell>
          <cell r="AB232">
            <v>8168821</v>
          </cell>
          <cell r="AC232">
            <v>24276</v>
          </cell>
          <cell r="AD232">
            <v>8193097</v>
          </cell>
          <cell r="AE232">
            <v>-983152</v>
          </cell>
          <cell r="AF232">
            <v>2065182</v>
          </cell>
          <cell r="AG232">
            <v>1082030</v>
          </cell>
        </row>
        <row r="233">
          <cell r="A233" t="str">
            <v>233</v>
          </cell>
          <cell r="B233" t="str">
            <v>DEXTER</v>
          </cell>
          <cell r="C233">
            <v>96176</v>
          </cell>
          <cell r="D233">
            <v>0</v>
          </cell>
          <cell r="E233">
            <v>96176</v>
          </cell>
          <cell r="F233">
            <v>0</v>
          </cell>
          <cell r="G233">
            <v>0</v>
          </cell>
          <cell r="H233">
            <v>44073</v>
          </cell>
          <cell r="I233">
            <v>2125</v>
          </cell>
          <cell r="J233">
            <v>1250</v>
          </cell>
          <cell r="K233">
            <v>54254</v>
          </cell>
          <cell r="L233">
            <v>176660</v>
          </cell>
          <cell r="M233">
            <v>0</v>
          </cell>
          <cell r="N233">
            <v>4500</v>
          </cell>
          <cell r="O233">
            <v>0</v>
          </cell>
          <cell r="P233">
            <v>2092</v>
          </cell>
          <cell r="Q233">
            <v>381130</v>
          </cell>
          <cell r="R233">
            <v>0</v>
          </cell>
          <cell r="S233">
            <v>61885</v>
          </cell>
          <cell r="T233">
            <v>0</v>
          </cell>
          <cell r="U233">
            <v>0</v>
          </cell>
          <cell r="V233">
            <v>1575</v>
          </cell>
          <cell r="W233">
            <v>51982</v>
          </cell>
          <cell r="X233">
            <v>0</v>
          </cell>
          <cell r="Y233">
            <v>0</v>
          </cell>
          <cell r="Z233">
            <v>115442</v>
          </cell>
          <cell r="AA233">
            <v>185491</v>
          </cell>
          <cell r="AB233">
            <v>300933</v>
          </cell>
          <cell r="AC233">
            <v>2092</v>
          </cell>
          <cell r="AD233">
            <v>303025</v>
          </cell>
          <cell r="AE233">
            <v>78105</v>
          </cell>
          <cell r="AF233">
            <v>518510</v>
          </cell>
          <cell r="AG233">
            <v>596615</v>
          </cell>
        </row>
        <row r="234">
          <cell r="A234" t="str">
            <v>234</v>
          </cell>
          <cell r="B234" t="str">
            <v>GRANGER</v>
          </cell>
          <cell r="C234">
            <v>990765</v>
          </cell>
          <cell r="D234">
            <v>0</v>
          </cell>
          <cell r="E234">
            <v>990765</v>
          </cell>
          <cell r="F234">
            <v>0</v>
          </cell>
          <cell r="G234">
            <v>102500</v>
          </cell>
          <cell r="H234">
            <v>8110</v>
          </cell>
          <cell r="I234">
            <v>42725</v>
          </cell>
          <cell r="J234">
            <v>11500</v>
          </cell>
          <cell r="K234">
            <v>318136.3</v>
          </cell>
          <cell r="L234">
            <v>917350</v>
          </cell>
          <cell r="M234">
            <v>0</v>
          </cell>
          <cell r="N234">
            <v>111000</v>
          </cell>
          <cell r="O234">
            <v>0</v>
          </cell>
          <cell r="P234">
            <v>158159</v>
          </cell>
          <cell r="Q234">
            <v>2660245.2999999998</v>
          </cell>
          <cell r="R234">
            <v>345095</v>
          </cell>
          <cell r="S234">
            <v>446584</v>
          </cell>
          <cell r="T234">
            <v>3950</v>
          </cell>
          <cell r="U234">
            <v>293650</v>
          </cell>
          <cell r="V234">
            <v>3500</v>
          </cell>
          <cell r="W234">
            <v>199570</v>
          </cell>
          <cell r="X234">
            <v>340707</v>
          </cell>
          <cell r="Y234">
            <v>0</v>
          </cell>
          <cell r="Z234">
            <v>1633056</v>
          </cell>
          <cell r="AA234">
            <v>741852</v>
          </cell>
          <cell r="AB234">
            <v>2374908</v>
          </cell>
          <cell r="AC234">
            <v>158159</v>
          </cell>
          <cell r="AD234">
            <v>2533067</v>
          </cell>
          <cell r="AE234">
            <v>127178.29999999987</v>
          </cell>
          <cell r="AF234">
            <v>378939</v>
          </cell>
          <cell r="AG234">
            <v>506117.29999999987</v>
          </cell>
        </row>
        <row r="235">
          <cell r="A235" t="str">
            <v>235</v>
          </cell>
          <cell r="B235" t="str">
            <v>LINDEN</v>
          </cell>
          <cell r="C235">
            <v>37036</v>
          </cell>
          <cell r="D235">
            <v>0</v>
          </cell>
          <cell r="E235">
            <v>37036</v>
          </cell>
          <cell r="F235">
            <v>0</v>
          </cell>
          <cell r="G235">
            <v>0</v>
          </cell>
          <cell r="H235">
            <v>1197</v>
          </cell>
          <cell r="I235">
            <v>0</v>
          </cell>
          <cell r="J235">
            <v>0</v>
          </cell>
          <cell r="K235">
            <v>14881</v>
          </cell>
          <cell r="L235">
            <v>55000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108114</v>
          </cell>
          <cell r="R235">
            <v>5000</v>
          </cell>
          <cell r="S235">
            <v>25000</v>
          </cell>
          <cell r="T235">
            <v>1500</v>
          </cell>
          <cell r="U235">
            <v>5000</v>
          </cell>
          <cell r="V235">
            <v>0</v>
          </cell>
          <cell r="W235">
            <v>24000</v>
          </cell>
          <cell r="X235">
            <v>0</v>
          </cell>
          <cell r="Y235">
            <v>0</v>
          </cell>
          <cell r="Z235">
            <v>60500</v>
          </cell>
          <cell r="AA235">
            <v>45000</v>
          </cell>
          <cell r="AB235">
            <v>105500</v>
          </cell>
          <cell r="AC235">
            <v>0</v>
          </cell>
          <cell r="AD235">
            <v>105500</v>
          </cell>
          <cell r="AE235">
            <v>2614</v>
          </cell>
          <cell r="AF235">
            <v>108575</v>
          </cell>
          <cell r="AG235">
            <v>111189</v>
          </cell>
        </row>
        <row r="236">
          <cell r="A236" t="str">
            <v>236</v>
          </cell>
          <cell r="B236" t="str">
            <v>MINBURN</v>
          </cell>
          <cell r="C236">
            <v>150794</v>
          </cell>
          <cell r="D236">
            <v>0</v>
          </cell>
          <cell r="E236">
            <v>150794</v>
          </cell>
          <cell r="F236">
            <v>0</v>
          </cell>
          <cell r="G236">
            <v>1215</v>
          </cell>
          <cell r="H236">
            <v>2780</v>
          </cell>
          <cell r="I236">
            <v>1000</v>
          </cell>
          <cell r="J236">
            <v>720</v>
          </cell>
          <cell r="K236">
            <v>61320</v>
          </cell>
          <cell r="L236">
            <v>242370</v>
          </cell>
          <cell r="M236">
            <v>0</v>
          </cell>
          <cell r="N236">
            <v>14650</v>
          </cell>
          <cell r="O236">
            <v>0</v>
          </cell>
          <cell r="P236">
            <v>3815</v>
          </cell>
          <cell r="Q236">
            <v>478664</v>
          </cell>
          <cell r="R236">
            <v>25150</v>
          </cell>
          <cell r="S236">
            <v>92186</v>
          </cell>
          <cell r="T236">
            <v>4000</v>
          </cell>
          <cell r="U236">
            <v>74095</v>
          </cell>
          <cell r="V236">
            <v>1000</v>
          </cell>
          <cell r="W236">
            <v>64755</v>
          </cell>
          <cell r="X236">
            <v>24100</v>
          </cell>
          <cell r="Y236">
            <v>1500</v>
          </cell>
          <cell r="Z236">
            <v>286786</v>
          </cell>
          <cell r="AA236">
            <v>196350</v>
          </cell>
          <cell r="AB236">
            <v>483136</v>
          </cell>
          <cell r="AC236">
            <v>3815</v>
          </cell>
          <cell r="AD236">
            <v>486951</v>
          </cell>
          <cell r="AE236">
            <v>-8287</v>
          </cell>
          <cell r="AF236">
            <v>231331</v>
          </cell>
          <cell r="AG236">
            <v>223044</v>
          </cell>
        </row>
        <row r="237">
          <cell r="A237" t="str">
            <v>237</v>
          </cell>
          <cell r="B237" t="str">
            <v>PERRY</v>
          </cell>
          <cell r="C237">
            <v>2645615</v>
          </cell>
          <cell r="D237">
            <v>0</v>
          </cell>
          <cell r="E237">
            <v>2645615</v>
          </cell>
          <cell r="F237">
            <v>0</v>
          </cell>
          <cell r="G237">
            <v>220359</v>
          </cell>
          <cell r="H237">
            <v>1049359</v>
          </cell>
          <cell r="I237">
            <v>283600</v>
          </cell>
          <cell r="J237">
            <v>91811</v>
          </cell>
          <cell r="K237">
            <v>1083824.45</v>
          </cell>
          <cell r="L237">
            <v>4447900</v>
          </cell>
          <cell r="M237">
            <v>0</v>
          </cell>
          <cell r="N237">
            <v>317261</v>
          </cell>
          <cell r="O237">
            <v>310000</v>
          </cell>
          <cell r="P237">
            <v>1459623</v>
          </cell>
          <cell r="Q237">
            <v>11909352.449999999</v>
          </cell>
          <cell r="R237">
            <v>1789424</v>
          </cell>
          <cell r="S237">
            <v>2234960</v>
          </cell>
          <cell r="T237">
            <v>23553</v>
          </cell>
          <cell r="U237">
            <v>1599722</v>
          </cell>
          <cell r="V237">
            <v>182120</v>
          </cell>
          <cell r="W237">
            <v>571783</v>
          </cell>
          <cell r="X237">
            <v>1146799</v>
          </cell>
          <cell r="Y237">
            <v>0</v>
          </cell>
          <cell r="Z237">
            <v>7548361</v>
          </cell>
          <cell r="AA237">
            <v>2757619</v>
          </cell>
          <cell r="AB237">
            <v>10305980</v>
          </cell>
          <cell r="AC237">
            <v>1459623</v>
          </cell>
          <cell r="AD237">
            <v>11765603</v>
          </cell>
          <cell r="AE237">
            <v>143749.45000000019</v>
          </cell>
          <cell r="AF237">
            <v>4042868</v>
          </cell>
          <cell r="AG237">
            <v>4186617.45</v>
          </cell>
        </row>
        <row r="238">
          <cell r="A238" t="str">
            <v>238</v>
          </cell>
          <cell r="B238" t="str">
            <v>REDFIELD</v>
          </cell>
          <cell r="C238">
            <v>312339</v>
          </cell>
          <cell r="D238">
            <v>0</v>
          </cell>
          <cell r="E238">
            <v>312339</v>
          </cell>
          <cell r="F238">
            <v>0</v>
          </cell>
          <cell r="G238">
            <v>58334</v>
          </cell>
          <cell r="H238">
            <v>117441</v>
          </cell>
          <cell r="I238">
            <v>2745</v>
          </cell>
          <cell r="J238">
            <v>1130</v>
          </cell>
          <cell r="K238">
            <v>145200</v>
          </cell>
          <cell r="L238">
            <v>486200</v>
          </cell>
          <cell r="M238">
            <v>0</v>
          </cell>
          <cell r="N238">
            <v>12750</v>
          </cell>
          <cell r="O238">
            <v>0</v>
          </cell>
          <cell r="P238">
            <v>108331</v>
          </cell>
          <cell r="Q238">
            <v>1244470</v>
          </cell>
          <cell r="R238">
            <v>102815</v>
          </cell>
          <cell r="S238">
            <v>285950</v>
          </cell>
          <cell r="T238">
            <v>0</v>
          </cell>
          <cell r="U238">
            <v>98650</v>
          </cell>
          <cell r="V238">
            <v>6560</v>
          </cell>
          <cell r="W238">
            <v>99550</v>
          </cell>
          <cell r="X238">
            <v>139443</v>
          </cell>
          <cell r="Y238">
            <v>11600</v>
          </cell>
          <cell r="Z238">
            <v>744568</v>
          </cell>
          <cell r="AA238">
            <v>413045</v>
          </cell>
          <cell r="AB238">
            <v>1157613</v>
          </cell>
          <cell r="AC238">
            <v>108331</v>
          </cell>
          <cell r="AD238">
            <v>1265944</v>
          </cell>
          <cell r="AE238">
            <v>-21474</v>
          </cell>
          <cell r="AF238">
            <v>552949</v>
          </cell>
          <cell r="AG238">
            <v>531475</v>
          </cell>
        </row>
        <row r="239">
          <cell r="A239" t="str">
            <v>239</v>
          </cell>
          <cell r="B239" t="str">
            <v>VAN METER</v>
          </cell>
          <cell r="C239">
            <v>411935</v>
          </cell>
          <cell r="D239">
            <v>0</v>
          </cell>
          <cell r="E239">
            <v>411935</v>
          </cell>
          <cell r="F239">
            <v>0</v>
          </cell>
          <cell r="G239">
            <v>280978</v>
          </cell>
          <cell r="H239">
            <v>19649</v>
          </cell>
          <cell r="I239">
            <v>71150</v>
          </cell>
          <cell r="J239">
            <v>4500</v>
          </cell>
          <cell r="K239">
            <v>188348</v>
          </cell>
          <cell r="L239">
            <v>557745</v>
          </cell>
          <cell r="M239">
            <v>0</v>
          </cell>
          <cell r="N239">
            <v>71913</v>
          </cell>
          <cell r="O239">
            <v>0</v>
          </cell>
          <cell r="P239">
            <v>290306</v>
          </cell>
          <cell r="Q239">
            <v>1896524</v>
          </cell>
          <cell r="R239">
            <v>296785</v>
          </cell>
          <cell r="S239">
            <v>331850</v>
          </cell>
          <cell r="T239">
            <v>0</v>
          </cell>
          <cell r="U239">
            <v>218276</v>
          </cell>
          <cell r="V239">
            <v>204900</v>
          </cell>
          <cell r="W239">
            <v>220000</v>
          </cell>
          <cell r="X239">
            <v>155785</v>
          </cell>
          <cell r="Y239">
            <v>0</v>
          </cell>
          <cell r="Z239">
            <v>1427596</v>
          </cell>
          <cell r="AA239">
            <v>503603</v>
          </cell>
          <cell r="AB239">
            <v>1931199</v>
          </cell>
          <cell r="AC239">
            <v>290306</v>
          </cell>
          <cell r="AD239">
            <v>2221505</v>
          </cell>
          <cell r="AE239">
            <v>-324981</v>
          </cell>
          <cell r="AF239">
            <v>700866</v>
          </cell>
          <cell r="AG239">
            <v>375885</v>
          </cell>
        </row>
        <row r="240">
          <cell r="A240" t="str">
            <v>240</v>
          </cell>
          <cell r="B240" t="str">
            <v>WAUKEE</v>
          </cell>
          <cell r="C240">
            <v>11863538</v>
          </cell>
          <cell r="D240">
            <v>0</v>
          </cell>
          <cell r="E240">
            <v>11863538</v>
          </cell>
          <cell r="F240">
            <v>0</v>
          </cell>
          <cell r="G240">
            <v>3513475</v>
          </cell>
          <cell r="H240">
            <v>75298</v>
          </cell>
          <cell r="I240">
            <v>1186450</v>
          </cell>
          <cell r="J240">
            <v>231070</v>
          </cell>
          <cell r="K240">
            <v>4603565</v>
          </cell>
          <cell r="L240">
            <v>16761160</v>
          </cell>
          <cell r="M240">
            <v>21500</v>
          </cell>
          <cell r="N240">
            <v>308000</v>
          </cell>
          <cell r="O240">
            <v>9650000</v>
          </cell>
          <cell r="P240">
            <v>5685597</v>
          </cell>
          <cell r="Q240">
            <v>53899653</v>
          </cell>
          <cell r="R240">
            <v>6155900</v>
          </cell>
          <cell r="S240">
            <v>3090388</v>
          </cell>
          <cell r="T240">
            <v>7500</v>
          </cell>
          <cell r="U240">
            <v>2086187</v>
          </cell>
          <cell r="V240">
            <v>1023475</v>
          </cell>
          <cell r="W240">
            <v>1246988</v>
          </cell>
          <cell r="X240">
            <v>6132740</v>
          </cell>
          <cell r="Y240">
            <v>12640000</v>
          </cell>
          <cell r="Z240">
            <v>32383178</v>
          </cell>
          <cell r="AA240">
            <v>29999452</v>
          </cell>
          <cell r="AB240">
            <v>62382630</v>
          </cell>
          <cell r="AC240">
            <v>5685597</v>
          </cell>
          <cell r="AD240">
            <v>68068227</v>
          </cell>
          <cell r="AE240">
            <v>-14168574</v>
          </cell>
          <cell r="AF240">
            <v>56079107</v>
          </cell>
          <cell r="AG240">
            <v>41910533</v>
          </cell>
        </row>
        <row r="241">
          <cell r="A241" t="str">
            <v>241</v>
          </cell>
          <cell r="B241" t="str">
            <v>WOODWARD</v>
          </cell>
          <cell r="C241">
            <v>487833</v>
          </cell>
          <cell r="D241">
            <v>0</v>
          </cell>
          <cell r="E241">
            <v>487833</v>
          </cell>
          <cell r="F241">
            <v>0</v>
          </cell>
          <cell r="G241">
            <v>24553</v>
          </cell>
          <cell r="H241">
            <v>9832</v>
          </cell>
          <cell r="I241">
            <v>11297</v>
          </cell>
          <cell r="J241">
            <v>4380</v>
          </cell>
          <cell r="K241">
            <v>227034</v>
          </cell>
          <cell r="L241">
            <v>684530</v>
          </cell>
          <cell r="M241">
            <v>0</v>
          </cell>
          <cell r="N241">
            <v>12080</v>
          </cell>
          <cell r="O241">
            <v>4035700</v>
          </cell>
          <cell r="P241">
            <v>26847</v>
          </cell>
          <cell r="Q241">
            <v>5524086</v>
          </cell>
          <cell r="R241">
            <v>133738</v>
          </cell>
          <cell r="S241">
            <v>309811</v>
          </cell>
          <cell r="T241">
            <v>11082</v>
          </cell>
          <cell r="U241">
            <v>186546</v>
          </cell>
          <cell r="V241">
            <v>13698</v>
          </cell>
          <cell r="W241">
            <v>117935</v>
          </cell>
          <cell r="X241">
            <v>150923</v>
          </cell>
          <cell r="Y241">
            <v>473300</v>
          </cell>
          <cell r="Z241">
            <v>1397033</v>
          </cell>
          <cell r="AA241">
            <v>4116986</v>
          </cell>
          <cell r="AB241">
            <v>5514019</v>
          </cell>
          <cell r="AC241">
            <v>26847</v>
          </cell>
          <cell r="AD241">
            <v>5540866</v>
          </cell>
          <cell r="AE241">
            <v>-16780</v>
          </cell>
          <cell r="AF241">
            <v>1047917</v>
          </cell>
          <cell r="AG241">
            <v>1031137</v>
          </cell>
        </row>
        <row r="242">
          <cell r="A242" t="str">
            <v>242</v>
          </cell>
          <cell r="B242" t="str">
            <v>BLOOMFIELD</v>
          </cell>
          <cell r="C242">
            <v>861813</v>
          </cell>
          <cell r="D242">
            <v>0</v>
          </cell>
          <cell r="E242">
            <v>861813</v>
          </cell>
          <cell r="F242">
            <v>0</v>
          </cell>
          <cell r="G242">
            <v>593360</v>
          </cell>
          <cell r="H242">
            <v>307213</v>
          </cell>
          <cell r="I242">
            <v>38225</v>
          </cell>
          <cell r="J242">
            <v>7300</v>
          </cell>
          <cell r="K242">
            <v>2146036</v>
          </cell>
          <cell r="L242">
            <v>5809750</v>
          </cell>
          <cell r="M242">
            <v>0</v>
          </cell>
          <cell r="N242">
            <v>811950</v>
          </cell>
          <cell r="O242">
            <v>3150000</v>
          </cell>
          <cell r="P242">
            <v>1352000</v>
          </cell>
          <cell r="Q242">
            <v>15077647</v>
          </cell>
          <cell r="R242">
            <v>949419</v>
          </cell>
          <cell r="S242">
            <v>854725</v>
          </cell>
          <cell r="T242">
            <v>0</v>
          </cell>
          <cell r="U242">
            <v>473826</v>
          </cell>
          <cell r="V242">
            <v>128000</v>
          </cell>
          <cell r="W242">
            <v>219855</v>
          </cell>
          <cell r="X242">
            <v>370141</v>
          </cell>
          <cell r="Y242">
            <v>4515000</v>
          </cell>
          <cell r="Z242">
            <v>7510966</v>
          </cell>
          <cell r="AA242">
            <v>5737904</v>
          </cell>
          <cell r="AB242">
            <v>13248870</v>
          </cell>
          <cell r="AC242">
            <v>1352000</v>
          </cell>
          <cell r="AD242">
            <v>14600870</v>
          </cell>
          <cell r="AE242">
            <v>476777</v>
          </cell>
          <cell r="AF242">
            <v>5133478</v>
          </cell>
          <cell r="AG242">
            <v>5610255</v>
          </cell>
        </row>
        <row r="243">
          <cell r="A243" t="str">
            <v>243</v>
          </cell>
          <cell r="B243" t="str">
            <v>DRAKESVILLE</v>
          </cell>
          <cell r="C243">
            <v>27266</v>
          </cell>
          <cell r="D243">
            <v>0</v>
          </cell>
          <cell r="E243">
            <v>27266</v>
          </cell>
          <cell r="F243">
            <v>0</v>
          </cell>
          <cell r="G243">
            <v>0</v>
          </cell>
          <cell r="H243">
            <v>17024</v>
          </cell>
          <cell r="I243">
            <v>900</v>
          </cell>
          <cell r="J243">
            <v>250</v>
          </cell>
          <cell r="K243">
            <v>18628</v>
          </cell>
          <cell r="L243">
            <v>17500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81568</v>
          </cell>
          <cell r="R243">
            <v>16280</v>
          </cell>
          <cell r="S243">
            <v>39912</v>
          </cell>
          <cell r="T243">
            <v>0</v>
          </cell>
          <cell r="U243">
            <v>18800</v>
          </cell>
          <cell r="V243">
            <v>0</v>
          </cell>
          <cell r="W243">
            <v>18112</v>
          </cell>
          <cell r="X243">
            <v>0</v>
          </cell>
          <cell r="Y243">
            <v>0</v>
          </cell>
          <cell r="Z243">
            <v>93104</v>
          </cell>
          <cell r="AA243">
            <v>0</v>
          </cell>
          <cell r="AB243">
            <v>93104</v>
          </cell>
          <cell r="AC243">
            <v>0</v>
          </cell>
          <cell r="AD243">
            <v>93104</v>
          </cell>
          <cell r="AE243">
            <v>-11536</v>
          </cell>
          <cell r="AF243">
            <v>55249</v>
          </cell>
          <cell r="AG243">
            <v>43713</v>
          </cell>
        </row>
        <row r="244">
          <cell r="A244" t="str">
            <v>244</v>
          </cell>
          <cell r="B244" t="str">
            <v>FLORIS</v>
          </cell>
          <cell r="C244">
            <v>12206</v>
          </cell>
          <cell r="D244">
            <v>0</v>
          </cell>
          <cell r="E244">
            <v>12206</v>
          </cell>
          <cell r="F244">
            <v>0</v>
          </cell>
          <cell r="G244">
            <v>0</v>
          </cell>
          <cell r="H244">
            <v>11496</v>
          </cell>
          <cell r="I244">
            <v>350</v>
          </cell>
          <cell r="J244">
            <v>3600</v>
          </cell>
          <cell r="K244">
            <v>30504</v>
          </cell>
          <cell r="L244">
            <v>10100</v>
          </cell>
          <cell r="M244">
            <v>2000</v>
          </cell>
          <cell r="N244">
            <v>1500</v>
          </cell>
          <cell r="O244">
            <v>0</v>
          </cell>
          <cell r="P244">
            <v>0</v>
          </cell>
          <cell r="Q244">
            <v>71756</v>
          </cell>
          <cell r="R244">
            <v>15000</v>
          </cell>
          <cell r="S244">
            <v>27000</v>
          </cell>
          <cell r="T244">
            <v>0</v>
          </cell>
          <cell r="U244">
            <v>25150</v>
          </cell>
          <cell r="V244">
            <v>0</v>
          </cell>
          <cell r="W244">
            <v>40000</v>
          </cell>
          <cell r="X244">
            <v>0</v>
          </cell>
          <cell r="Y244">
            <v>0</v>
          </cell>
          <cell r="Z244">
            <v>107150</v>
          </cell>
          <cell r="AA244">
            <v>0</v>
          </cell>
          <cell r="AB244">
            <v>107150</v>
          </cell>
          <cell r="AC244">
            <v>0</v>
          </cell>
          <cell r="AD244">
            <v>107150</v>
          </cell>
          <cell r="AE244">
            <v>-35394</v>
          </cell>
          <cell r="AF244">
            <v>14785</v>
          </cell>
          <cell r="AG244">
            <v>-20609</v>
          </cell>
        </row>
        <row r="245">
          <cell r="A245" t="str">
            <v>245</v>
          </cell>
          <cell r="B245" t="str">
            <v>PULASKI</v>
          </cell>
          <cell r="C245">
            <v>38143</v>
          </cell>
          <cell r="D245">
            <v>0</v>
          </cell>
          <cell r="E245">
            <v>38143</v>
          </cell>
          <cell r="F245">
            <v>0</v>
          </cell>
          <cell r="G245">
            <v>0</v>
          </cell>
          <cell r="H245">
            <v>19026</v>
          </cell>
          <cell r="I245">
            <v>75</v>
          </cell>
          <cell r="J245">
            <v>900</v>
          </cell>
          <cell r="K245">
            <v>45924</v>
          </cell>
          <cell r="L245">
            <v>58800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162868</v>
          </cell>
          <cell r="R245">
            <v>22020</v>
          </cell>
          <cell r="S245">
            <v>55220</v>
          </cell>
          <cell r="T245">
            <v>0</v>
          </cell>
          <cell r="U245">
            <v>4875</v>
          </cell>
          <cell r="V245">
            <v>727</v>
          </cell>
          <cell r="W245">
            <v>45000</v>
          </cell>
          <cell r="X245">
            <v>0</v>
          </cell>
          <cell r="Y245">
            <v>0</v>
          </cell>
          <cell r="Z245">
            <v>127842</v>
          </cell>
          <cell r="AA245">
            <v>42000</v>
          </cell>
          <cell r="AB245">
            <v>169842</v>
          </cell>
          <cell r="AC245">
            <v>0</v>
          </cell>
          <cell r="AD245">
            <v>169842</v>
          </cell>
          <cell r="AE245">
            <v>-6974</v>
          </cell>
          <cell r="AF245">
            <v>321780</v>
          </cell>
          <cell r="AG245">
            <v>314806</v>
          </cell>
        </row>
        <row r="246">
          <cell r="A246" t="str">
            <v>246</v>
          </cell>
          <cell r="B246" t="str">
            <v>DAVIS CITY</v>
          </cell>
          <cell r="C246">
            <v>32825</v>
          </cell>
          <cell r="D246">
            <v>0</v>
          </cell>
          <cell r="E246">
            <v>32825</v>
          </cell>
          <cell r="F246">
            <v>0</v>
          </cell>
          <cell r="G246">
            <v>0</v>
          </cell>
          <cell r="H246">
            <v>14225</v>
          </cell>
          <cell r="I246">
            <v>390</v>
          </cell>
          <cell r="J246">
            <v>4800</v>
          </cell>
          <cell r="K246">
            <v>24677</v>
          </cell>
          <cell r="L246">
            <v>104530</v>
          </cell>
          <cell r="M246">
            <v>0</v>
          </cell>
          <cell r="N246">
            <v>7000</v>
          </cell>
          <cell r="O246">
            <v>0</v>
          </cell>
          <cell r="P246">
            <v>0</v>
          </cell>
          <cell r="Q246">
            <v>188447</v>
          </cell>
          <cell r="R246">
            <v>10032</v>
          </cell>
          <cell r="S246">
            <v>23220</v>
          </cell>
          <cell r="T246">
            <v>0</v>
          </cell>
          <cell r="U246">
            <v>19633</v>
          </cell>
          <cell r="V246">
            <v>0</v>
          </cell>
          <cell r="W246">
            <v>33424</v>
          </cell>
          <cell r="X246">
            <v>0</v>
          </cell>
          <cell r="Y246">
            <v>0</v>
          </cell>
          <cell r="Z246">
            <v>86309</v>
          </cell>
          <cell r="AA246">
            <v>100575</v>
          </cell>
          <cell r="AB246">
            <v>186884</v>
          </cell>
          <cell r="AC246">
            <v>0</v>
          </cell>
          <cell r="AD246">
            <v>186884</v>
          </cell>
          <cell r="AE246">
            <v>1563</v>
          </cell>
          <cell r="AF246">
            <v>50012</v>
          </cell>
          <cell r="AG246">
            <v>51575</v>
          </cell>
        </row>
        <row r="247">
          <cell r="A247" t="str">
            <v>247</v>
          </cell>
          <cell r="B247" t="str">
            <v>DECATUR CITY</v>
          </cell>
          <cell r="C247">
            <v>28131</v>
          </cell>
          <cell r="D247">
            <v>0</v>
          </cell>
          <cell r="E247">
            <v>28131</v>
          </cell>
          <cell r="F247">
            <v>0</v>
          </cell>
          <cell r="G247">
            <v>0</v>
          </cell>
          <cell r="H247">
            <v>12971</v>
          </cell>
          <cell r="I247">
            <v>0</v>
          </cell>
          <cell r="J247">
            <v>0</v>
          </cell>
          <cell r="K247">
            <v>24039</v>
          </cell>
          <cell r="L247">
            <v>18000</v>
          </cell>
          <cell r="M247">
            <v>800</v>
          </cell>
          <cell r="N247">
            <v>7000</v>
          </cell>
          <cell r="O247">
            <v>0</v>
          </cell>
          <cell r="P247">
            <v>0</v>
          </cell>
          <cell r="Q247">
            <v>90941</v>
          </cell>
          <cell r="R247">
            <v>7800</v>
          </cell>
          <cell r="S247">
            <v>37200</v>
          </cell>
          <cell r="T247">
            <v>0</v>
          </cell>
          <cell r="U247">
            <v>18000</v>
          </cell>
          <cell r="V247">
            <v>0</v>
          </cell>
          <cell r="W247">
            <v>25100</v>
          </cell>
          <cell r="X247">
            <v>0</v>
          </cell>
          <cell r="Y247">
            <v>0</v>
          </cell>
          <cell r="Z247">
            <v>88100</v>
          </cell>
          <cell r="AA247">
            <v>0</v>
          </cell>
          <cell r="AB247">
            <v>88100</v>
          </cell>
          <cell r="AC247">
            <v>0</v>
          </cell>
          <cell r="AD247">
            <v>88100</v>
          </cell>
          <cell r="AE247">
            <v>2841</v>
          </cell>
          <cell r="AF247">
            <v>87418</v>
          </cell>
          <cell r="AG247">
            <v>90259</v>
          </cell>
        </row>
        <row r="248">
          <cell r="A248" t="str">
            <v>248</v>
          </cell>
          <cell r="B248" t="str">
            <v>GARDEN GROVE</v>
          </cell>
          <cell r="C248">
            <v>26850</v>
          </cell>
          <cell r="D248">
            <v>0</v>
          </cell>
          <cell r="E248">
            <v>26850</v>
          </cell>
          <cell r="F248">
            <v>0</v>
          </cell>
          <cell r="G248">
            <v>0</v>
          </cell>
          <cell r="H248">
            <v>13228</v>
          </cell>
          <cell r="I248">
            <v>390</v>
          </cell>
          <cell r="J248">
            <v>650</v>
          </cell>
          <cell r="K248">
            <v>37779</v>
          </cell>
          <cell r="L248">
            <v>102300</v>
          </cell>
          <cell r="M248">
            <v>0</v>
          </cell>
          <cell r="N248">
            <v>7500</v>
          </cell>
          <cell r="O248">
            <v>0</v>
          </cell>
          <cell r="P248">
            <v>0</v>
          </cell>
          <cell r="Q248">
            <v>188697</v>
          </cell>
          <cell r="R248">
            <v>14600</v>
          </cell>
          <cell r="S248">
            <v>26550</v>
          </cell>
          <cell r="T248">
            <v>0</v>
          </cell>
          <cell r="U248">
            <v>20350</v>
          </cell>
          <cell r="V248">
            <v>0</v>
          </cell>
          <cell r="W248">
            <v>24450</v>
          </cell>
          <cell r="X248">
            <v>0</v>
          </cell>
          <cell r="Y248">
            <v>0</v>
          </cell>
          <cell r="Z248">
            <v>85950</v>
          </cell>
          <cell r="AA248">
            <v>83000</v>
          </cell>
          <cell r="AB248">
            <v>168950</v>
          </cell>
          <cell r="AC248">
            <v>0</v>
          </cell>
          <cell r="AD248">
            <v>168950</v>
          </cell>
          <cell r="AE248">
            <v>19747</v>
          </cell>
          <cell r="AF248">
            <v>148229</v>
          </cell>
          <cell r="AG248">
            <v>167976</v>
          </cell>
        </row>
        <row r="249">
          <cell r="A249" t="str">
            <v>249</v>
          </cell>
          <cell r="B249" t="str">
            <v>GRAND RIVER</v>
          </cell>
          <cell r="C249">
            <v>21945</v>
          </cell>
          <cell r="D249">
            <v>0</v>
          </cell>
          <cell r="E249">
            <v>21945</v>
          </cell>
          <cell r="F249">
            <v>0</v>
          </cell>
          <cell r="G249">
            <v>0</v>
          </cell>
          <cell r="H249">
            <v>12234</v>
          </cell>
          <cell r="I249">
            <v>900</v>
          </cell>
          <cell r="J249">
            <v>200</v>
          </cell>
          <cell r="K249">
            <v>23000</v>
          </cell>
          <cell r="L249">
            <v>19500</v>
          </cell>
          <cell r="M249">
            <v>0</v>
          </cell>
          <cell r="N249">
            <v>150</v>
          </cell>
          <cell r="O249">
            <v>0</v>
          </cell>
          <cell r="P249">
            <v>0</v>
          </cell>
          <cell r="Q249">
            <v>77929</v>
          </cell>
          <cell r="R249">
            <v>9600</v>
          </cell>
          <cell r="S249">
            <v>10900</v>
          </cell>
          <cell r="T249">
            <v>400</v>
          </cell>
          <cell r="U249">
            <v>4500</v>
          </cell>
          <cell r="V249">
            <v>850</v>
          </cell>
          <cell r="W249">
            <v>31500</v>
          </cell>
          <cell r="X249">
            <v>0</v>
          </cell>
          <cell r="Y249">
            <v>0</v>
          </cell>
          <cell r="Z249">
            <v>57750</v>
          </cell>
          <cell r="AA249">
            <v>6900</v>
          </cell>
          <cell r="AB249">
            <v>64650</v>
          </cell>
          <cell r="AC249">
            <v>0</v>
          </cell>
          <cell r="AD249">
            <v>64650</v>
          </cell>
          <cell r="AE249">
            <v>13279</v>
          </cell>
          <cell r="AF249">
            <v>205493</v>
          </cell>
          <cell r="AG249">
            <v>218772</v>
          </cell>
        </row>
        <row r="250">
          <cell r="A250" t="str">
            <v>250</v>
          </cell>
          <cell r="B250" t="str">
            <v>LAMONI</v>
          </cell>
          <cell r="C250">
            <v>717610</v>
          </cell>
          <cell r="D250">
            <v>0</v>
          </cell>
          <cell r="E250">
            <v>717610</v>
          </cell>
          <cell r="F250">
            <v>0</v>
          </cell>
          <cell r="G250">
            <v>0</v>
          </cell>
          <cell r="H250">
            <v>176000</v>
          </cell>
          <cell r="I250">
            <v>0</v>
          </cell>
          <cell r="J250">
            <v>0</v>
          </cell>
          <cell r="K250">
            <v>4502268</v>
          </cell>
          <cell r="L250">
            <v>4397851</v>
          </cell>
          <cell r="M250">
            <v>0</v>
          </cell>
          <cell r="N250">
            <v>0</v>
          </cell>
          <cell r="O250">
            <v>0</v>
          </cell>
          <cell r="P250">
            <v>298732</v>
          </cell>
          <cell r="Q250">
            <v>10092461</v>
          </cell>
          <cell r="R250">
            <v>266431</v>
          </cell>
          <cell r="S250">
            <v>349500</v>
          </cell>
          <cell r="T250">
            <v>0</v>
          </cell>
          <cell r="U250">
            <v>209383</v>
          </cell>
          <cell r="V250">
            <v>20000</v>
          </cell>
          <cell r="W250">
            <v>304026</v>
          </cell>
          <cell r="X250">
            <v>496056</v>
          </cell>
          <cell r="Y250">
            <v>2188134</v>
          </cell>
          <cell r="Z250">
            <v>3833530</v>
          </cell>
          <cell r="AA250">
            <v>4112436</v>
          </cell>
          <cell r="AB250">
            <v>7945966</v>
          </cell>
          <cell r="AC250">
            <v>298732</v>
          </cell>
          <cell r="AD250">
            <v>8244698</v>
          </cell>
          <cell r="AE250">
            <v>1847763</v>
          </cell>
          <cell r="AF250">
            <v>2411933</v>
          </cell>
          <cell r="AG250">
            <v>4259696</v>
          </cell>
        </row>
        <row r="251">
          <cell r="A251" t="str">
            <v>251</v>
          </cell>
          <cell r="B251" t="str">
            <v>LEON</v>
          </cell>
          <cell r="C251">
            <v>595313</v>
          </cell>
          <cell r="D251">
            <v>0</v>
          </cell>
          <cell r="E251">
            <v>595313</v>
          </cell>
          <cell r="F251">
            <v>0</v>
          </cell>
          <cell r="G251">
            <v>0</v>
          </cell>
          <cell r="H251">
            <v>139114</v>
          </cell>
          <cell r="I251">
            <v>17800</v>
          </cell>
          <cell r="J251">
            <v>6518</v>
          </cell>
          <cell r="K251">
            <v>290520.5</v>
          </cell>
          <cell r="L251">
            <v>1389950</v>
          </cell>
          <cell r="M251">
            <v>1500</v>
          </cell>
          <cell r="N251">
            <v>38399</v>
          </cell>
          <cell r="O251">
            <v>2000</v>
          </cell>
          <cell r="P251">
            <v>118911</v>
          </cell>
          <cell r="Q251">
            <v>2600025.5</v>
          </cell>
          <cell r="R251">
            <v>281400</v>
          </cell>
          <cell r="S251">
            <v>380439</v>
          </cell>
          <cell r="T251">
            <v>0</v>
          </cell>
          <cell r="U251">
            <v>177770</v>
          </cell>
          <cell r="V251">
            <v>40000</v>
          </cell>
          <cell r="W251">
            <v>140725</v>
          </cell>
          <cell r="X251">
            <v>65312</v>
          </cell>
          <cell r="Y251">
            <v>0</v>
          </cell>
          <cell r="Z251">
            <v>1085646</v>
          </cell>
          <cell r="AA251">
            <v>1396369</v>
          </cell>
          <cell r="AB251">
            <v>2482015</v>
          </cell>
          <cell r="AC251">
            <v>118911</v>
          </cell>
          <cell r="AD251">
            <v>2600926</v>
          </cell>
          <cell r="AE251">
            <v>-900.5</v>
          </cell>
          <cell r="AF251">
            <v>1765359</v>
          </cell>
          <cell r="AG251">
            <v>1764458.5</v>
          </cell>
        </row>
        <row r="252">
          <cell r="A252" t="str">
            <v>252</v>
          </cell>
          <cell r="B252" t="str">
            <v>LE ROY</v>
          </cell>
          <cell r="C252">
            <v>1672</v>
          </cell>
          <cell r="D252">
            <v>0</v>
          </cell>
          <cell r="E252">
            <v>1672</v>
          </cell>
          <cell r="F252">
            <v>0</v>
          </cell>
          <cell r="G252">
            <v>0</v>
          </cell>
          <cell r="H252">
            <v>925</v>
          </cell>
          <cell r="I252">
            <v>0</v>
          </cell>
          <cell r="J252">
            <v>0</v>
          </cell>
          <cell r="K252">
            <v>1000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3597</v>
          </cell>
          <cell r="R252">
            <v>395</v>
          </cell>
          <cell r="S252">
            <v>2825</v>
          </cell>
          <cell r="T252">
            <v>0</v>
          </cell>
          <cell r="U252">
            <v>600</v>
          </cell>
          <cell r="V252">
            <v>100</v>
          </cell>
          <cell r="W252">
            <v>2850</v>
          </cell>
          <cell r="X252">
            <v>0</v>
          </cell>
          <cell r="Y252">
            <v>0</v>
          </cell>
          <cell r="Z252">
            <v>6770</v>
          </cell>
          <cell r="AA252">
            <v>0</v>
          </cell>
          <cell r="AB252">
            <v>6770</v>
          </cell>
          <cell r="AC252">
            <v>0</v>
          </cell>
          <cell r="AD252">
            <v>6770</v>
          </cell>
          <cell r="AE252">
            <v>-3173</v>
          </cell>
          <cell r="AF252">
            <v>17215</v>
          </cell>
          <cell r="AG252">
            <v>14042</v>
          </cell>
        </row>
        <row r="253">
          <cell r="A253" t="str">
            <v>253</v>
          </cell>
          <cell r="B253" t="str">
            <v>PLEASANTON</v>
          </cell>
          <cell r="C253">
            <v>3198</v>
          </cell>
          <cell r="D253">
            <v>0</v>
          </cell>
          <cell r="E253">
            <v>3198</v>
          </cell>
          <cell r="F253">
            <v>0</v>
          </cell>
          <cell r="G253">
            <v>0</v>
          </cell>
          <cell r="H253">
            <v>207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3405</v>
          </cell>
          <cell r="R253">
            <v>1500</v>
          </cell>
          <cell r="S253">
            <v>14300</v>
          </cell>
          <cell r="T253">
            <v>0</v>
          </cell>
          <cell r="U253">
            <v>7000</v>
          </cell>
          <cell r="V253">
            <v>0</v>
          </cell>
          <cell r="W253">
            <v>4450</v>
          </cell>
          <cell r="X253">
            <v>0</v>
          </cell>
          <cell r="Y253">
            <v>0</v>
          </cell>
          <cell r="Z253">
            <v>27250</v>
          </cell>
          <cell r="AA253">
            <v>0</v>
          </cell>
          <cell r="AB253">
            <v>27250</v>
          </cell>
          <cell r="AC253">
            <v>0</v>
          </cell>
          <cell r="AD253">
            <v>27250</v>
          </cell>
          <cell r="AE253">
            <v>-23845</v>
          </cell>
          <cell r="AF253">
            <v>14704</v>
          </cell>
          <cell r="AG253">
            <v>-9141</v>
          </cell>
        </row>
        <row r="254">
          <cell r="A254" t="str">
            <v>254</v>
          </cell>
          <cell r="B254" t="str">
            <v>VAN WERT</v>
          </cell>
          <cell r="C254">
            <v>16503</v>
          </cell>
          <cell r="D254">
            <v>0</v>
          </cell>
          <cell r="E254">
            <v>16503</v>
          </cell>
          <cell r="F254">
            <v>0</v>
          </cell>
          <cell r="G254">
            <v>0</v>
          </cell>
          <cell r="H254">
            <v>673</v>
          </cell>
          <cell r="I254">
            <v>0</v>
          </cell>
          <cell r="J254">
            <v>65</v>
          </cell>
          <cell r="K254">
            <v>33100</v>
          </cell>
          <cell r="L254">
            <v>25000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75341</v>
          </cell>
          <cell r="R254">
            <v>10300</v>
          </cell>
          <cell r="S254">
            <v>33300</v>
          </cell>
          <cell r="T254">
            <v>0</v>
          </cell>
          <cell r="U254">
            <v>4000</v>
          </cell>
          <cell r="V254">
            <v>0</v>
          </cell>
          <cell r="W254">
            <v>24250</v>
          </cell>
          <cell r="X254">
            <v>0</v>
          </cell>
          <cell r="Y254">
            <v>0</v>
          </cell>
          <cell r="Z254">
            <v>71850</v>
          </cell>
          <cell r="AA254">
            <v>27000</v>
          </cell>
          <cell r="AB254">
            <v>98850</v>
          </cell>
          <cell r="AC254">
            <v>0</v>
          </cell>
          <cell r="AD254">
            <v>98850</v>
          </cell>
          <cell r="AE254">
            <v>-23509</v>
          </cell>
          <cell r="AF254">
            <v>71045</v>
          </cell>
          <cell r="AG254">
            <v>47536</v>
          </cell>
        </row>
        <row r="255">
          <cell r="A255" t="str">
            <v>255</v>
          </cell>
          <cell r="B255" t="str">
            <v>WELDON</v>
          </cell>
          <cell r="C255">
            <v>11610</v>
          </cell>
          <cell r="D255">
            <v>0</v>
          </cell>
          <cell r="E255">
            <v>11610</v>
          </cell>
          <cell r="F255">
            <v>0</v>
          </cell>
          <cell r="G255">
            <v>0</v>
          </cell>
          <cell r="H255">
            <v>7375</v>
          </cell>
          <cell r="I255">
            <v>0</v>
          </cell>
          <cell r="J255">
            <v>350</v>
          </cell>
          <cell r="K255">
            <v>12800</v>
          </cell>
          <cell r="L255">
            <v>6700</v>
          </cell>
          <cell r="M255">
            <v>0</v>
          </cell>
          <cell r="N255">
            <v>250</v>
          </cell>
          <cell r="O255">
            <v>0</v>
          </cell>
          <cell r="P255">
            <v>0</v>
          </cell>
          <cell r="Q255">
            <v>39085</v>
          </cell>
          <cell r="R255">
            <v>3512</v>
          </cell>
          <cell r="S255">
            <v>16068</v>
          </cell>
          <cell r="T255">
            <v>400</v>
          </cell>
          <cell r="U255">
            <v>3200</v>
          </cell>
          <cell r="V255">
            <v>0</v>
          </cell>
          <cell r="W255">
            <v>5900</v>
          </cell>
          <cell r="X255">
            <v>0</v>
          </cell>
          <cell r="Y255">
            <v>0</v>
          </cell>
          <cell r="Z255">
            <v>29080</v>
          </cell>
          <cell r="AA255">
            <v>6400</v>
          </cell>
          <cell r="AB255">
            <v>35480</v>
          </cell>
          <cell r="AC255">
            <v>0</v>
          </cell>
          <cell r="AD255">
            <v>35480</v>
          </cell>
          <cell r="AE255">
            <v>3605</v>
          </cell>
          <cell r="AF255">
            <v>47439</v>
          </cell>
          <cell r="AG255">
            <v>51044</v>
          </cell>
        </row>
        <row r="256">
          <cell r="A256" t="str">
            <v>256</v>
          </cell>
          <cell r="B256" t="str">
            <v>COLESBURG</v>
          </cell>
          <cell r="C256">
            <v>94795</v>
          </cell>
          <cell r="D256">
            <v>0</v>
          </cell>
          <cell r="E256">
            <v>94795</v>
          </cell>
          <cell r="F256">
            <v>0</v>
          </cell>
          <cell r="G256">
            <v>0</v>
          </cell>
          <cell r="H256">
            <v>37844</v>
          </cell>
          <cell r="I256">
            <v>1350</v>
          </cell>
          <cell r="J256">
            <v>4925</v>
          </cell>
          <cell r="K256">
            <v>90652</v>
          </cell>
          <cell r="L256">
            <v>362904</v>
          </cell>
          <cell r="M256">
            <v>0</v>
          </cell>
          <cell r="N256">
            <v>0</v>
          </cell>
          <cell r="O256">
            <v>0</v>
          </cell>
          <cell r="P256">
            <v>14178</v>
          </cell>
          <cell r="Q256">
            <v>606648</v>
          </cell>
          <cell r="R256">
            <v>66413</v>
          </cell>
          <cell r="S256">
            <v>96416</v>
          </cell>
          <cell r="T256">
            <v>450</v>
          </cell>
          <cell r="U256">
            <v>77459</v>
          </cell>
          <cell r="V256">
            <v>2709</v>
          </cell>
          <cell r="W256">
            <v>26618</v>
          </cell>
          <cell r="X256">
            <v>0</v>
          </cell>
          <cell r="Y256">
            <v>0</v>
          </cell>
          <cell r="Z256">
            <v>270065</v>
          </cell>
          <cell r="AA256">
            <v>249879</v>
          </cell>
          <cell r="AB256">
            <v>519944</v>
          </cell>
          <cell r="AC256">
            <v>14178</v>
          </cell>
          <cell r="AD256">
            <v>534122</v>
          </cell>
          <cell r="AE256">
            <v>72526</v>
          </cell>
          <cell r="AF256">
            <v>627332</v>
          </cell>
          <cell r="AG256">
            <v>699858</v>
          </cell>
        </row>
        <row r="257">
          <cell r="A257" t="str">
            <v>257</v>
          </cell>
          <cell r="B257" t="str">
            <v>DELAWARE</v>
          </cell>
          <cell r="C257">
            <v>34194</v>
          </cell>
          <cell r="D257">
            <v>0</v>
          </cell>
          <cell r="E257">
            <v>34194</v>
          </cell>
          <cell r="F257">
            <v>0</v>
          </cell>
          <cell r="G257">
            <v>0</v>
          </cell>
          <cell r="H257">
            <v>15209</v>
          </cell>
          <cell r="I257">
            <v>500</v>
          </cell>
          <cell r="J257">
            <v>0</v>
          </cell>
          <cell r="K257">
            <v>23127.599999999999</v>
          </cell>
          <cell r="L257">
            <v>59014</v>
          </cell>
          <cell r="M257">
            <v>0</v>
          </cell>
          <cell r="N257">
            <v>2500</v>
          </cell>
          <cell r="O257">
            <v>0</v>
          </cell>
          <cell r="P257">
            <v>0</v>
          </cell>
          <cell r="Q257">
            <v>134544.6</v>
          </cell>
          <cell r="R257">
            <v>11700</v>
          </cell>
          <cell r="S257">
            <v>23500</v>
          </cell>
          <cell r="T257">
            <v>0</v>
          </cell>
          <cell r="U257">
            <v>1650</v>
          </cell>
          <cell r="V257">
            <v>400</v>
          </cell>
          <cell r="W257">
            <v>22000</v>
          </cell>
          <cell r="X257">
            <v>0</v>
          </cell>
          <cell r="Y257">
            <v>0</v>
          </cell>
          <cell r="Z257">
            <v>59250</v>
          </cell>
          <cell r="AA257">
            <v>33000</v>
          </cell>
          <cell r="AB257">
            <v>92250</v>
          </cell>
          <cell r="AC257">
            <v>0</v>
          </cell>
          <cell r="AD257">
            <v>92250</v>
          </cell>
          <cell r="AE257">
            <v>42294.600000000006</v>
          </cell>
          <cell r="AF257">
            <v>133303</v>
          </cell>
          <cell r="AG257">
            <v>175597.6</v>
          </cell>
        </row>
        <row r="258">
          <cell r="A258" t="str">
            <v>258</v>
          </cell>
          <cell r="B258" t="str">
            <v>DELHI</v>
          </cell>
          <cell r="C258">
            <v>204676</v>
          </cell>
          <cell r="D258">
            <v>0</v>
          </cell>
          <cell r="E258">
            <v>204676</v>
          </cell>
          <cell r="F258">
            <v>0</v>
          </cell>
          <cell r="G258">
            <v>7026</v>
          </cell>
          <cell r="H258">
            <v>41878</v>
          </cell>
          <cell r="I258">
            <v>39550</v>
          </cell>
          <cell r="J258">
            <v>5300</v>
          </cell>
          <cell r="K258">
            <v>73975</v>
          </cell>
          <cell r="L258">
            <v>221975</v>
          </cell>
          <cell r="M258">
            <v>0</v>
          </cell>
          <cell r="N258">
            <v>2400</v>
          </cell>
          <cell r="O258">
            <v>0</v>
          </cell>
          <cell r="P258">
            <v>11963</v>
          </cell>
          <cell r="Q258">
            <v>608743</v>
          </cell>
          <cell r="R258">
            <v>34500</v>
          </cell>
          <cell r="S258">
            <v>209940</v>
          </cell>
          <cell r="T258">
            <v>400</v>
          </cell>
          <cell r="U258">
            <v>55287</v>
          </cell>
          <cell r="V258">
            <v>1035</v>
          </cell>
          <cell r="W258">
            <v>87950</v>
          </cell>
          <cell r="X258">
            <v>7026</v>
          </cell>
          <cell r="Y258">
            <v>0</v>
          </cell>
          <cell r="Z258">
            <v>396138</v>
          </cell>
          <cell r="AA258">
            <v>268858</v>
          </cell>
          <cell r="AB258">
            <v>664996</v>
          </cell>
          <cell r="AC258">
            <v>11963</v>
          </cell>
          <cell r="AD258">
            <v>676959</v>
          </cell>
          <cell r="AE258">
            <v>-68216</v>
          </cell>
          <cell r="AF258">
            <v>129301</v>
          </cell>
          <cell r="AG258">
            <v>61085</v>
          </cell>
        </row>
        <row r="259">
          <cell r="A259" t="str">
            <v>259</v>
          </cell>
          <cell r="B259" t="str">
            <v>DUNDEE</v>
          </cell>
          <cell r="C259">
            <v>31904</v>
          </cell>
          <cell r="D259">
            <v>0</v>
          </cell>
          <cell r="E259">
            <v>31904</v>
          </cell>
          <cell r="F259">
            <v>0</v>
          </cell>
          <cell r="G259">
            <v>0</v>
          </cell>
          <cell r="H259">
            <v>459</v>
          </cell>
          <cell r="I259">
            <v>0</v>
          </cell>
          <cell r="J259">
            <v>0</v>
          </cell>
          <cell r="K259">
            <v>165000</v>
          </cell>
          <cell r="L259">
            <v>27500</v>
          </cell>
          <cell r="M259">
            <v>0</v>
          </cell>
          <cell r="N259">
            <v>1000</v>
          </cell>
          <cell r="O259">
            <v>0</v>
          </cell>
          <cell r="P259">
            <v>0</v>
          </cell>
          <cell r="Q259">
            <v>225863</v>
          </cell>
          <cell r="R259">
            <v>6267</v>
          </cell>
          <cell r="S259">
            <v>30800</v>
          </cell>
          <cell r="T259">
            <v>500</v>
          </cell>
          <cell r="U259">
            <v>9700</v>
          </cell>
          <cell r="V259">
            <v>123000</v>
          </cell>
          <cell r="W259">
            <v>29900</v>
          </cell>
          <cell r="X259">
            <v>0</v>
          </cell>
          <cell r="Y259">
            <v>0</v>
          </cell>
          <cell r="Z259">
            <v>200167</v>
          </cell>
          <cell r="AA259">
            <v>15000</v>
          </cell>
          <cell r="AB259">
            <v>215167</v>
          </cell>
          <cell r="AC259">
            <v>0</v>
          </cell>
          <cell r="AD259">
            <v>215167</v>
          </cell>
          <cell r="AE259">
            <v>10696</v>
          </cell>
          <cell r="AF259">
            <v>106734</v>
          </cell>
          <cell r="AG259">
            <v>117430</v>
          </cell>
        </row>
        <row r="260">
          <cell r="A260" t="str">
            <v>260</v>
          </cell>
          <cell r="B260" t="str">
            <v>EARLVILLE</v>
          </cell>
          <cell r="C260">
            <v>238011</v>
          </cell>
          <cell r="D260">
            <v>0</v>
          </cell>
          <cell r="E260">
            <v>238011</v>
          </cell>
          <cell r="F260">
            <v>0</v>
          </cell>
          <cell r="G260">
            <v>69000</v>
          </cell>
          <cell r="H260">
            <v>73739</v>
          </cell>
          <cell r="I260">
            <v>1925</v>
          </cell>
          <cell r="J260">
            <v>3750</v>
          </cell>
          <cell r="K260">
            <v>136852</v>
          </cell>
          <cell r="L260">
            <v>795300</v>
          </cell>
          <cell r="M260">
            <v>0</v>
          </cell>
          <cell r="N260">
            <v>2500</v>
          </cell>
          <cell r="O260">
            <v>400000</v>
          </cell>
          <cell r="P260">
            <v>145000</v>
          </cell>
          <cell r="Q260">
            <v>1866077</v>
          </cell>
          <cell r="R260">
            <v>97153</v>
          </cell>
          <cell r="S260">
            <v>209100</v>
          </cell>
          <cell r="T260">
            <v>800</v>
          </cell>
          <cell r="U260">
            <v>137570</v>
          </cell>
          <cell r="V260">
            <v>5330</v>
          </cell>
          <cell r="W260">
            <v>107225</v>
          </cell>
          <cell r="X260">
            <v>166600</v>
          </cell>
          <cell r="Y260">
            <v>0</v>
          </cell>
          <cell r="Z260">
            <v>723778</v>
          </cell>
          <cell r="AA260">
            <v>1350200</v>
          </cell>
          <cell r="AB260">
            <v>2073978</v>
          </cell>
          <cell r="AC260">
            <v>145000</v>
          </cell>
          <cell r="AD260">
            <v>2218978</v>
          </cell>
          <cell r="AE260">
            <v>-352901</v>
          </cell>
          <cell r="AF260">
            <v>1540150</v>
          </cell>
          <cell r="AG260">
            <v>1187249</v>
          </cell>
        </row>
        <row r="261">
          <cell r="A261" t="str">
            <v>261</v>
          </cell>
          <cell r="B261" t="str">
            <v>GREELEY</v>
          </cell>
          <cell r="C261">
            <v>57817</v>
          </cell>
          <cell r="D261">
            <v>0</v>
          </cell>
          <cell r="E261">
            <v>57817</v>
          </cell>
          <cell r="F261">
            <v>0</v>
          </cell>
          <cell r="G261">
            <v>0</v>
          </cell>
          <cell r="H261">
            <v>26314</v>
          </cell>
          <cell r="I261">
            <v>0</v>
          </cell>
          <cell r="J261">
            <v>1000</v>
          </cell>
          <cell r="K261">
            <v>37638</v>
          </cell>
          <cell r="L261">
            <v>50500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173269</v>
          </cell>
          <cell r="R261">
            <v>34000</v>
          </cell>
          <cell r="S261">
            <v>46000</v>
          </cell>
          <cell r="T261">
            <v>500</v>
          </cell>
          <cell r="U261">
            <v>10600</v>
          </cell>
          <cell r="V261">
            <v>1000</v>
          </cell>
          <cell r="W261">
            <v>40600</v>
          </cell>
          <cell r="X261">
            <v>0</v>
          </cell>
          <cell r="Y261">
            <v>0</v>
          </cell>
          <cell r="Z261">
            <v>132700</v>
          </cell>
          <cell r="AA261">
            <v>40000</v>
          </cell>
          <cell r="AB261">
            <v>172700</v>
          </cell>
          <cell r="AC261">
            <v>0</v>
          </cell>
          <cell r="AD261">
            <v>172700</v>
          </cell>
          <cell r="AE261">
            <v>569</v>
          </cell>
          <cell r="AF261">
            <v>205583</v>
          </cell>
          <cell r="AG261">
            <v>206152</v>
          </cell>
        </row>
        <row r="262">
          <cell r="A262" t="str">
            <v>262</v>
          </cell>
          <cell r="B262" t="str">
            <v>HOPKINTON</v>
          </cell>
          <cell r="C262">
            <v>185941</v>
          </cell>
          <cell r="D262">
            <v>0</v>
          </cell>
          <cell r="E262">
            <v>185941</v>
          </cell>
          <cell r="F262">
            <v>0</v>
          </cell>
          <cell r="G262">
            <v>15900</v>
          </cell>
          <cell r="H262">
            <v>60324</v>
          </cell>
          <cell r="I262">
            <v>1510</v>
          </cell>
          <cell r="J262">
            <v>4720</v>
          </cell>
          <cell r="K262">
            <v>126263</v>
          </cell>
          <cell r="L262">
            <v>1048937</v>
          </cell>
          <cell r="M262">
            <v>0</v>
          </cell>
          <cell r="N262">
            <v>14186</v>
          </cell>
          <cell r="O262">
            <v>0</v>
          </cell>
          <cell r="P262">
            <v>139540</v>
          </cell>
          <cell r="Q262">
            <v>1597321</v>
          </cell>
          <cell r="R262">
            <v>89357</v>
          </cell>
          <cell r="S262">
            <v>143036</v>
          </cell>
          <cell r="T262">
            <v>0</v>
          </cell>
          <cell r="U262">
            <v>141501</v>
          </cell>
          <cell r="V262">
            <v>3500</v>
          </cell>
          <cell r="W262">
            <v>70139</v>
          </cell>
          <cell r="X262">
            <v>73318</v>
          </cell>
          <cell r="Y262">
            <v>0</v>
          </cell>
          <cell r="Z262">
            <v>520851</v>
          </cell>
          <cell r="AA262">
            <v>897528</v>
          </cell>
          <cell r="AB262">
            <v>1418379</v>
          </cell>
          <cell r="AC262">
            <v>139540</v>
          </cell>
          <cell r="AD262">
            <v>1557919</v>
          </cell>
          <cell r="AE262">
            <v>39402</v>
          </cell>
          <cell r="AF262">
            <v>690121</v>
          </cell>
          <cell r="AG262">
            <v>729523</v>
          </cell>
        </row>
        <row r="263">
          <cell r="A263" t="str">
            <v>263</v>
          </cell>
          <cell r="B263" t="str">
            <v>MANCHESTER</v>
          </cell>
          <cell r="C263">
            <v>2502912</v>
          </cell>
          <cell r="D263">
            <v>0</v>
          </cell>
          <cell r="E263">
            <v>2502912</v>
          </cell>
          <cell r="F263">
            <v>0</v>
          </cell>
          <cell r="G263">
            <v>577306</v>
          </cell>
          <cell r="H263">
            <v>983642</v>
          </cell>
          <cell r="I263">
            <v>37130</v>
          </cell>
          <cell r="J263">
            <v>32581</v>
          </cell>
          <cell r="K263">
            <v>1127145.96</v>
          </cell>
          <cell r="L263">
            <v>2464884</v>
          </cell>
          <cell r="M263">
            <v>132000</v>
          </cell>
          <cell r="N263">
            <v>209571</v>
          </cell>
          <cell r="O263">
            <v>0</v>
          </cell>
          <cell r="P263">
            <v>2307334</v>
          </cell>
          <cell r="Q263">
            <v>10374505.960000001</v>
          </cell>
          <cell r="R263">
            <v>1748731</v>
          </cell>
          <cell r="S263">
            <v>1339762</v>
          </cell>
          <cell r="T263">
            <v>0</v>
          </cell>
          <cell r="U263">
            <v>890101</v>
          </cell>
          <cell r="V263">
            <v>273096</v>
          </cell>
          <cell r="W263">
            <v>295644</v>
          </cell>
          <cell r="X263">
            <v>1280539</v>
          </cell>
          <cell r="Y263">
            <v>2262800</v>
          </cell>
          <cell r="Z263">
            <v>8090673</v>
          </cell>
          <cell r="AA263">
            <v>1569418</v>
          </cell>
          <cell r="AB263">
            <v>9660091</v>
          </cell>
          <cell r="AC263">
            <v>2307334</v>
          </cell>
          <cell r="AD263">
            <v>11967425</v>
          </cell>
          <cell r="AE263">
            <v>-1592919.04</v>
          </cell>
          <cell r="AF263">
            <v>4916078</v>
          </cell>
          <cell r="AG263">
            <v>3323158.96</v>
          </cell>
        </row>
        <row r="264">
          <cell r="A264" t="str">
            <v>264</v>
          </cell>
          <cell r="B264" t="str">
            <v>MASONVILLE</v>
          </cell>
          <cell r="C264">
            <v>32717</v>
          </cell>
          <cell r="D264">
            <v>0</v>
          </cell>
          <cell r="E264">
            <v>32717</v>
          </cell>
          <cell r="F264">
            <v>0</v>
          </cell>
          <cell r="G264">
            <v>0</v>
          </cell>
          <cell r="H264">
            <v>12413</v>
          </cell>
          <cell r="I264">
            <v>390</v>
          </cell>
          <cell r="J264">
            <v>500</v>
          </cell>
          <cell r="K264">
            <v>34457</v>
          </cell>
          <cell r="L264">
            <v>25000</v>
          </cell>
          <cell r="M264">
            <v>0</v>
          </cell>
          <cell r="N264">
            <v>1000</v>
          </cell>
          <cell r="O264">
            <v>0</v>
          </cell>
          <cell r="P264">
            <v>8827</v>
          </cell>
          <cell r="Q264">
            <v>115304</v>
          </cell>
          <cell r="R264">
            <v>30601</v>
          </cell>
          <cell r="S264">
            <v>17100</v>
          </cell>
          <cell r="T264">
            <v>200</v>
          </cell>
          <cell r="U264">
            <v>4258</v>
          </cell>
          <cell r="V264">
            <v>0</v>
          </cell>
          <cell r="W264">
            <v>24500</v>
          </cell>
          <cell r="X264">
            <v>8827</v>
          </cell>
          <cell r="Y264">
            <v>0</v>
          </cell>
          <cell r="Z264">
            <v>85486</v>
          </cell>
          <cell r="AA264">
            <v>8000</v>
          </cell>
          <cell r="AB264">
            <v>93486</v>
          </cell>
          <cell r="AC264">
            <v>8827</v>
          </cell>
          <cell r="AD264">
            <v>102313</v>
          </cell>
          <cell r="AE264">
            <v>12991</v>
          </cell>
          <cell r="AF264">
            <v>124139</v>
          </cell>
          <cell r="AG264">
            <v>137130</v>
          </cell>
        </row>
        <row r="265">
          <cell r="A265" t="str">
            <v>266</v>
          </cell>
          <cell r="B265" t="str">
            <v>RYAN</v>
          </cell>
          <cell r="C265">
            <v>175088</v>
          </cell>
          <cell r="D265">
            <v>0</v>
          </cell>
          <cell r="E265">
            <v>175088</v>
          </cell>
          <cell r="F265">
            <v>0</v>
          </cell>
          <cell r="G265">
            <v>0</v>
          </cell>
          <cell r="H265">
            <v>35049</v>
          </cell>
          <cell r="I265">
            <v>825</v>
          </cell>
          <cell r="J265">
            <v>4334</v>
          </cell>
          <cell r="K265">
            <v>101560</v>
          </cell>
          <cell r="L265">
            <v>153041</v>
          </cell>
          <cell r="M265">
            <v>0</v>
          </cell>
          <cell r="N265">
            <v>19100</v>
          </cell>
          <cell r="O265">
            <v>0</v>
          </cell>
          <cell r="P265">
            <v>43382</v>
          </cell>
          <cell r="Q265">
            <v>532379</v>
          </cell>
          <cell r="R265">
            <v>85251</v>
          </cell>
          <cell r="S265">
            <v>134948</v>
          </cell>
          <cell r="T265">
            <v>250</v>
          </cell>
          <cell r="U265">
            <v>35044</v>
          </cell>
          <cell r="V265">
            <v>0</v>
          </cell>
          <cell r="W265">
            <v>38811</v>
          </cell>
          <cell r="X265">
            <v>40508</v>
          </cell>
          <cell r="Y265">
            <v>0</v>
          </cell>
          <cell r="Z265">
            <v>334812</v>
          </cell>
          <cell r="AA265">
            <v>149320</v>
          </cell>
          <cell r="AB265">
            <v>484132</v>
          </cell>
          <cell r="AC265">
            <v>43382</v>
          </cell>
          <cell r="AD265">
            <v>527514</v>
          </cell>
          <cell r="AE265">
            <v>4865</v>
          </cell>
          <cell r="AF265">
            <v>405076</v>
          </cell>
          <cell r="AG265">
            <v>409941</v>
          </cell>
        </row>
        <row r="266">
          <cell r="A266" t="str">
            <v>267</v>
          </cell>
          <cell r="B266" t="str">
            <v>BURLINGTON</v>
          </cell>
          <cell r="C266">
            <v>11576031</v>
          </cell>
          <cell r="D266">
            <v>0</v>
          </cell>
          <cell r="E266">
            <v>11576031</v>
          </cell>
          <cell r="F266">
            <v>0</v>
          </cell>
          <cell r="G266">
            <v>2610000</v>
          </cell>
          <cell r="H266">
            <v>5903036</v>
          </cell>
          <cell r="I266">
            <v>783400</v>
          </cell>
          <cell r="J266">
            <v>162030</v>
          </cell>
          <cell r="K266">
            <v>10538192.379441548</v>
          </cell>
          <cell r="L266">
            <v>17469891</v>
          </cell>
          <cell r="M266">
            <v>886397</v>
          </cell>
          <cell r="N266">
            <v>1379925</v>
          </cell>
          <cell r="O266">
            <v>16104899</v>
          </cell>
          <cell r="P266">
            <v>13474767</v>
          </cell>
          <cell r="Q266">
            <v>80888568.379441544</v>
          </cell>
          <cell r="R266">
            <v>11745204</v>
          </cell>
          <cell r="S266">
            <v>4899585</v>
          </cell>
          <cell r="T266">
            <v>2125</v>
          </cell>
          <cell r="U266">
            <v>4274897</v>
          </cell>
          <cell r="V266">
            <v>2148490</v>
          </cell>
          <cell r="W266">
            <v>1716405</v>
          </cell>
          <cell r="X266">
            <v>5899474</v>
          </cell>
          <cell r="Y266">
            <v>21466087</v>
          </cell>
          <cell r="Z266">
            <v>52152267</v>
          </cell>
          <cell r="AA266">
            <v>17464513</v>
          </cell>
          <cell r="AB266">
            <v>69616780</v>
          </cell>
          <cell r="AC266">
            <v>13474767</v>
          </cell>
          <cell r="AD266">
            <v>83091547</v>
          </cell>
          <cell r="AE266">
            <v>-2202978.6205584519</v>
          </cell>
          <cell r="AF266">
            <v>28117547</v>
          </cell>
          <cell r="AG266">
            <v>25914568.379441548</v>
          </cell>
        </row>
        <row r="267">
          <cell r="A267" t="str">
            <v>268</v>
          </cell>
          <cell r="B267" t="str">
            <v>DANVILLE</v>
          </cell>
          <cell r="C267">
            <v>291896</v>
          </cell>
          <cell r="D267">
            <v>0</v>
          </cell>
          <cell r="E267">
            <v>291896</v>
          </cell>
          <cell r="F267">
            <v>100</v>
          </cell>
          <cell r="G267">
            <v>0</v>
          </cell>
          <cell r="H267">
            <v>141799</v>
          </cell>
          <cell r="I267">
            <v>175</v>
          </cell>
          <cell r="J267">
            <v>21956</v>
          </cell>
          <cell r="K267">
            <v>121765</v>
          </cell>
          <cell r="L267">
            <v>1054024</v>
          </cell>
          <cell r="M267">
            <v>0</v>
          </cell>
          <cell r="N267">
            <v>11150</v>
          </cell>
          <cell r="O267">
            <v>0</v>
          </cell>
          <cell r="P267">
            <v>98758</v>
          </cell>
          <cell r="Q267">
            <v>1741623</v>
          </cell>
          <cell r="R267">
            <v>130199</v>
          </cell>
          <cell r="S267">
            <v>173455</v>
          </cell>
          <cell r="T267">
            <v>0</v>
          </cell>
          <cell r="U267">
            <v>6718</v>
          </cell>
          <cell r="V267">
            <v>0</v>
          </cell>
          <cell r="W267">
            <v>113236</v>
          </cell>
          <cell r="X267">
            <v>77200</v>
          </cell>
          <cell r="Y267">
            <v>200000</v>
          </cell>
          <cell r="Z267">
            <v>700808</v>
          </cell>
          <cell r="AA267">
            <v>1189897</v>
          </cell>
          <cell r="AB267">
            <v>1890705</v>
          </cell>
          <cell r="AC267">
            <v>98758</v>
          </cell>
          <cell r="AD267">
            <v>1989463</v>
          </cell>
          <cell r="AE267">
            <v>-247840</v>
          </cell>
          <cell r="AF267">
            <v>1867416</v>
          </cell>
          <cell r="AG267">
            <v>1619576</v>
          </cell>
        </row>
        <row r="268">
          <cell r="A268" t="str">
            <v>269</v>
          </cell>
          <cell r="B268" t="str">
            <v>MEDIAPOLIS</v>
          </cell>
          <cell r="C268">
            <v>546567</v>
          </cell>
          <cell r="D268">
            <v>0</v>
          </cell>
          <cell r="E268">
            <v>546567</v>
          </cell>
          <cell r="F268">
            <v>0</v>
          </cell>
          <cell r="G268">
            <v>33217</v>
          </cell>
          <cell r="H268">
            <v>231301</v>
          </cell>
          <cell r="I268">
            <v>3700</v>
          </cell>
          <cell r="J268">
            <v>12300</v>
          </cell>
          <cell r="K268">
            <v>2523140</v>
          </cell>
          <cell r="L268">
            <v>1052372</v>
          </cell>
          <cell r="M268">
            <v>0</v>
          </cell>
          <cell r="N268">
            <v>23221</v>
          </cell>
          <cell r="O268">
            <v>0</v>
          </cell>
          <cell r="P268">
            <v>0</v>
          </cell>
          <cell r="Q268">
            <v>4425818</v>
          </cell>
          <cell r="R268">
            <v>195234</v>
          </cell>
          <cell r="S268">
            <v>532545</v>
          </cell>
          <cell r="T268">
            <v>2000</v>
          </cell>
          <cell r="U268">
            <v>621069</v>
          </cell>
          <cell r="V268">
            <v>24000</v>
          </cell>
          <cell r="W268">
            <v>109545</v>
          </cell>
          <cell r="X268">
            <v>123840</v>
          </cell>
          <cell r="Y268">
            <v>0</v>
          </cell>
          <cell r="Z268">
            <v>1608233</v>
          </cell>
          <cell r="AA268">
            <v>2718254</v>
          </cell>
          <cell r="AB268">
            <v>4326487</v>
          </cell>
          <cell r="AC268">
            <v>0</v>
          </cell>
          <cell r="AD268">
            <v>4326487</v>
          </cell>
          <cell r="AE268">
            <v>99331</v>
          </cell>
          <cell r="AF268">
            <v>2063372</v>
          </cell>
          <cell r="AG268">
            <v>2162703</v>
          </cell>
        </row>
        <row r="269">
          <cell r="A269" t="str">
            <v>270</v>
          </cell>
          <cell r="B269" t="str">
            <v>MIDDLETOWN</v>
          </cell>
          <cell r="C269">
            <v>130352</v>
          </cell>
          <cell r="D269">
            <v>0</v>
          </cell>
          <cell r="E269">
            <v>130352</v>
          </cell>
          <cell r="F269">
            <v>0</v>
          </cell>
          <cell r="G269">
            <v>0</v>
          </cell>
          <cell r="H269">
            <v>39714</v>
          </cell>
          <cell r="I269">
            <v>7500</v>
          </cell>
          <cell r="J269">
            <v>500</v>
          </cell>
          <cell r="K269">
            <v>30000</v>
          </cell>
          <cell r="L269">
            <v>162000</v>
          </cell>
          <cell r="M269">
            <v>0</v>
          </cell>
          <cell r="N269">
            <v>3000</v>
          </cell>
          <cell r="O269">
            <v>0</v>
          </cell>
          <cell r="P269">
            <v>36573</v>
          </cell>
          <cell r="Q269">
            <v>409639</v>
          </cell>
          <cell r="R269">
            <v>22200</v>
          </cell>
          <cell r="S269">
            <v>30000</v>
          </cell>
          <cell r="T269">
            <v>500</v>
          </cell>
          <cell r="U269">
            <v>6264</v>
          </cell>
          <cell r="V269">
            <v>0</v>
          </cell>
          <cell r="W269">
            <v>107150</v>
          </cell>
          <cell r="X269">
            <v>57873</v>
          </cell>
          <cell r="Y269">
            <v>0</v>
          </cell>
          <cell r="Z269">
            <v>223987</v>
          </cell>
          <cell r="AA269">
            <v>149000</v>
          </cell>
          <cell r="AB269">
            <v>372987</v>
          </cell>
          <cell r="AC269">
            <v>36573</v>
          </cell>
          <cell r="AD269">
            <v>409560</v>
          </cell>
          <cell r="AE269">
            <v>79</v>
          </cell>
          <cell r="AF269">
            <v>203370</v>
          </cell>
          <cell r="AG269">
            <v>203449</v>
          </cell>
        </row>
        <row r="270">
          <cell r="A270" t="str">
            <v>271</v>
          </cell>
          <cell r="B270" t="str">
            <v>WEST BURLINGTON</v>
          </cell>
          <cell r="C270">
            <v>1366619</v>
          </cell>
          <cell r="D270">
            <v>0</v>
          </cell>
          <cell r="E270">
            <v>1366619</v>
          </cell>
          <cell r="F270">
            <v>0</v>
          </cell>
          <cell r="G270">
            <v>1300000</v>
          </cell>
          <cell r="H270">
            <v>614408</v>
          </cell>
          <cell r="I270">
            <v>88557</v>
          </cell>
          <cell r="J270">
            <v>52637</v>
          </cell>
          <cell r="K270">
            <v>504512</v>
          </cell>
          <cell r="L270">
            <v>2454276</v>
          </cell>
          <cell r="M270">
            <v>0</v>
          </cell>
          <cell r="N270">
            <v>348751</v>
          </cell>
          <cell r="O270">
            <v>10000000</v>
          </cell>
          <cell r="P270">
            <v>2249490</v>
          </cell>
          <cell r="Q270">
            <v>18979250</v>
          </cell>
          <cell r="R270">
            <v>1493027</v>
          </cell>
          <cell r="S270">
            <v>641199</v>
          </cell>
          <cell r="T270">
            <v>0</v>
          </cell>
          <cell r="U270">
            <v>212846</v>
          </cell>
          <cell r="V270">
            <v>77606</v>
          </cell>
          <cell r="W270">
            <v>612096</v>
          </cell>
          <cell r="X270">
            <v>1239190</v>
          </cell>
          <cell r="Y270">
            <v>4016000</v>
          </cell>
          <cell r="Z270">
            <v>8291964</v>
          </cell>
          <cell r="AA270">
            <v>11608250</v>
          </cell>
          <cell r="AB270">
            <v>19900214</v>
          </cell>
          <cell r="AC270">
            <v>2249490</v>
          </cell>
          <cell r="AD270">
            <v>22149704</v>
          </cell>
          <cell r="AE270">
            <v>-3170454</v>
          </cell>
          <cell r="AF270">
            <v>7105477</v>
          </cell>
          <cell r="AG270">
            <v>3935023</v>
          </cell>
        </row>
        <row r="271">
          <cell r="A271" t="str">
            <v>272</v>
          </cell>
          <cell r="B271" t="str">
            <v>ARNOLDS PARK</v>
          </cell>
          <cell r="C271">
            <v>1234246</v>
          </cell>
          <cell r="D271">
            <v>0</v>
          </cell>
          <cell r="E271">
            <v>1234246</v>
          </cell>
          <cell r="F271">
            <v>0</v>
          </cell>
          <cell r="G271">
            <v>848194</v>
          </cell>
          <cell r="H271">
            <v>609606</v>
          </cell>
          <cell r="I271">
            <v>6900</v>
          </cell>
          <cell r="J271">
            <v>2500</v>
          </cell>
          <cell r="K271">
            <v>467983</v>
          </cell>
          <cell r="L271">
            <v>1186100</v>
          </cell>
          <cell r="M271">
            <v>0</v>
          </cell>
          <cell r="N271">
            <v>126898</v>
          </cell>
          <cell r="O271">
            <v>0</v>
          </cell>
          <cell r="P271">
            <v>1086171</v>
          </cell>
          <cell r="Q271">
            <v>5568598</v>
          </cell>
          <cell r="R271">
            <v>673450</v>
          </cell>
          <cell r="S271">
            <v>562120</v>
          </cell>
          <cell r="T271">
            <v>0</v>
          </cell>
          <cell r="U271">
            <v>214053</v>
          </cell>
          <cell r="V271">
            <v>199550</v>
          </cell>
          <cell r="W271">
            <v>491599</v>
          </cell>
          <cell r="X271">
            <v>1190602</v>
          </cell>
          <cell r="Y271">
            <v>666355</v>
          </cell>
          <cell r="Z271">
            <v>3997729</v>
          </cell>
          <cell r="AA271">
            <v>623362</v>
          </cell>
          <cell r="AB271">
            <v>4621091</v>
          </cell>
          <cell r="AC271">
            <v>1086171</v>
          </cell>
          <cell r="AD271">
            <v>5707262</v>
          </cell>
          <cell r="AE271">
            <v>-138664</v>
          </cell>
          <cell r="AF271">
            <v>1862285</v>
          </cell>
          <cell r="AG271">
            <v>1723621</v>
          </cell>
        </row>
        <row r="272">
          <cell r="A272" t="str">
            <v>273</v>
          </cell>
          <cell r="B272" t="str">
            <v>LAKE PARK</v>
          </cell>
          <cell r="C272">
            <v>702485</v>
          </cell>
          <cell r="D272">
            <v>0</v>
          </cell>
          <cell r="E272">
            <v>702485</v>
          </cell>
          <cell r="F272">
            <v>0</v>
          </cell>
          <cell r="G272">
            <v>12522</v>
          </cell>
          <cell r="H272">
            <v>202500</v>
          </cell>
          <cell r="I272">
            <v>4930</v>
          </cell>
          <cell r="J272">
            <v>53475</v>
          </cell>
          <cell r="K272">
            <v>555102</v>
          </cell>
          <cell r="L272">
            <v>2774930</v>
          </cell>
          <cell r="M272">
            <v>0</v>
          </cell>
          <cell r="N272">
            <v>13200</v>
          </cell>
          <cell r="O272">
            <v>0</v>
          </cell>
          <cell r="P272">
            <v>591500</v>
          </cell>
          <cell r="Q272">
            <v>4910644</v>
          </cell>
          <cell r="R272">
            <v>304768</v>
          </cell>
          <cell r="S272">
            <v>497843</v>
          </cell>
          <cell r="T272">
            <v>7000</v>
          </cell>
          <cell r="U272">
            <v>396795</v>
          </cell>
          <cell r="V272">
            <v>90000</v>
          </cell>
          <cell r="W272">
            <v>199830</v>
          </cell>
          <cell r="X272">
            <v>191694</v>
          </cell>
          <cell r="Y272">
            <v>12522</v>
          </cell>
          <cell r="Z272">
            <v>1700452</v>
          </cell>
          <cell r="AA272">
            <v>2517801</v>
          </cell>
          <cell r="AB272">
            <v>4218253</v>
          </cell>
          <cell r="AC272">
            <v>591500</v>
          </cell>
          <cell r="AD272">
            <v>4809753</v>
          </cell>
          <cell r="AE272">
            <v>100891</v>
          </cell>
          <cell r="AF272">
            <v>7410498</v>
          </cell>
          <cell r="AG272">
            <v>7511389</v>
          </cell>
        </row>
        <row r="273">
          <cell r="A273" t="str">
            <v>274</v>
          </cell>
          <cell r="B273" t="str">
            <v>MILFORD</v>
          </cell>
          <cell r="C273">
            <v>1756208</v>
          </cell>
          <cell r="D273">
            <v>0</v>
          </cell>
          <cell r="E273">
            <v>1756208</v>
          </cell>
          <cell r="F273">
            <v>0</v>
          </cell>
          <cell r="G273">
            <v>676740</v>
          </cell>
          <cell r="H273">
            <v>601137</v>
          </cell>
          <cell r="I273">
            <v>19180</v>
          </cell>
          <cell r="J273">
            <v>37205</v>
          </cell>
          <cell r="K273">
            <v>695985</v>
          </cell>
          <cell r="L273">
            <v>621450</v>
          </cell>
          <cell r="M273">
            <v>0</v>
          </cell>
          <cell r="N273">
            <v>59747</v>
          </cell>
          <cell r="O273">
            <v>0</v>
          </cell>
          <cell r="P273">
            <v>674217</v>
          </cell>
          <cell r="Q273">
            <v>5141869</v>
          </cell>
          <cell r="R273">
            <v>829458</v>
          </cell>
          <cell r="S273">
            <v>562656</v>
          </cell>
          <cell r="T273">
            <v>4400</v>
          </cell>
          <cell r="U273">
            <v>551437</v>
          </cell>
          <cell r="V273">
            <v>419580</v>
          </cell>
          <cell r="W273">
            <v>415469</v>
          </cell>
          <cell r="X273">
            <v>706309</v>
          </cell>
          <cell r="Y273">
            <v>1010000</v>
          </cell>
          <cell r="Z273">
            <v>4499309</v>
          </cell>
          <cell r="AA273">
            <v>435824</v>
          </cell>
          <cell r="AB273">
            <v>4935133</v>
          </cell>
          <cell r="AC273">
            <v>674217</v>
          </cell>
          <cell r="AD273">
            <v>5609350</v>
          </cell>
          <cell r="AE273">
            <v>-467481</v>
          </cell>
          <cell r="AF273">
            <v>4594127</v>
          </cell>
          <cell r="AG273">
            <v>4126646</v>
          </cell>
        </row>
        <row r="274">
          <cell r="A274" t="str">
            <v>275</v>
          </cell>
          <cell r="B274" t="str">
            <v>OKOBOJI</v>
          </cell>
          <cell r="C274">
            <v>1545073</v>
          </cell>
          <cell r="D274">
            <v>0</v>
          </cell>
          <cell r="E274">
            <v>1545073</v>
          </cell>
          <cell r="F274">
            <v>0</v>
          </cell>
          <cell r="G274">
            <v>60000</v>
          </cell>
          <cell r="H274">
            <v>455415</v>
          </cell>
          <cell r="I274">
            <v>23000</v>
          </cell>
          <cell r="J274">
            <v>7700</v>
          </cell>
          <cell r="K274">
            <v>116922</v>
          </cell>
          <cell r="L274">
            <v>769380</v>
          </cell>
          <cell r="M274">
            <v>0</v>
          </cell>
          <cell r="N274">
            <v>18000</v>
          </cell>
          <cell r="O274">
            <v>915000</v>
          </cell>
          <cell r="P274">
            <v>0</v>
          </cell>
          <cell r="Q274">
            <v>3910490</v>
          </cell>
          <cell r="R274">
            <v>646407</v>
          </cell>
          <cell r="S274">
            <v>395494</v>
          </cell>
          <cell r="T274">
            <v>0</v>
          </cell>
          <cell r="U274">
            <v>38800</v>
          </cell>
          <cell r="V274">
            <v>201140</v>
          </cell>
          <cell r="W274">
            <v>326810</v>
          </cell>
          <cell r="X274">
            <v>607564</v>
          </cell>
          <cell r="Y274">
            <v>915000</v>
          </cell>
          <cell r="Z274">
            <v>3131215</v>
          </cell>
          <cell r="AA274">
            <v>751774</v>
          </cell>
          <cell r="AB274">
            <v>3882989</v>
          </cell>
          <cell r="AC274">
            <v>0</v>
          </cell>
          <cell r="AD274">
            <v>3882989</v>
          </cell>
          <cell r="AE274">
            <v>27501</v>
          </cell>
          <cell r="AF274">
            <v>1551964</v>
          </cell>
          <cell r="AG274">
            <v>1579465</v>
          </cell>
        </row>
        <row r="275">
          <cell r="A275" t="str">
            <v>276</v>
          </cell>
          <cell r="B275" t="str">
            <v>ORLEANS</v>
          </cell>
          <cell r="C275">
            <v>434374</v>
          </cell>
          <cell r="D275">
            <v>0</v>
          </cell>
          <cell r="E275">
            <v>434374</v>
          </cell>
          <cell r="F275">
            <v>0</v>
          </cell>
          <cell r="G275">
            <v>0</v>
          </cell>
          <cell r="H275">
            <v>109327</v>
          </cell>
          <cell r="I275">
            <v>3000</v>
          </cell>
          <cell r="J275">
            <v>350</v>
          </cell>
          <cell r="K275">
            <v>215646</v>
          </cell>
          <cell r="L275">
            <v>21000</v>
          </cell>
          <cell r="M275">
            <v>0</v>
          </cell>
          <cell r="N275">
            <v>100</v>
          </cell>
          <cell r="O275">
            <v>0</v>
          </cell>
          <cell r="P275">
            <v>0</v>
          </cell>
          <cell r="Q275">
            <v>783797</v>
          </cell>
          <cell r="R275">
            <v>62000</v>
          </cell>
          <cell r="S275">
            <v>327000</v>
          </cell>
          <cell r="T275">
            <v>5500</v>
          </cell>
          <cell r="U275">
            <v>36000</v>
          </cell>
          <cell r="V275">
            <v>9500</v>
          </cell>
          <cell r="W275">
            <v>56000</v>
          </cell>
          <cell r="X275">
            <v>154926</v>
          </cell>
          <cell r="Y275">
            <v>0</v>
          </cell>
          <cell r="Z275">
            <v>650926</v>
          </cell>
          <cell r="AA275">
            <v>0</v>
          </cell>
          <cell r="AB275">
            <v>650926</v>
          </cell>
          <cell r="AC275">
            <v>0</v>
          </cell>
          <cell r="AD275">
            <v>650926</v>
          </cell>
          <cell r="AE275">
            <v>132871</v>
          </cell>
          <cell r="AF275">
            <v>1055944</v>
          </cell>
          <cell r="AG275">
            <v>1188815</v>
          </cell>
        </row>
        <row r="276">
          <cell r="A276" t="str">
            <v>277</v>
          </cell>
          <cell r="B276" t="str">
            <v>SPIRIT LAKE</v>
          </cell>
          <cell r="C276">
            <v>2415358</v>
          </cell>
          <cell r="D276">
            <v>0</v>
          </cell>
          <cell r="E276">
            <v>2415358</v>
          </cell>
          <cell r="F276">
            <v>0</v>
          </cell>
          <cell r="G276">
            <v>2752927</v>
          </cell>
          <cell r="H276">
            <v>1205609</v>
          </cell>
          <cell r="I276">
            <v>43550</v>
          </cell>
          <cell r="J276">
            <v>22175</v>
          </cell>
          <cell r="K276">
            <v>809737.13</v>
          </cell>
          <cell r="L276">
            <v>3445500</v>
          </cell>
          <cell r="M276">
            <v>0</v>
          </cell>
          <cell r="N276">
            <v>175700</v>
          </cell>
          <cell r="O276">
            <v>0</v>
          </cell>
          <cell r="P276">
            <v>4990947</v>
          </cell>
          <cell r="Q276">
            <v>15861503.130000001</v>
          </cell>
          <cell r="R276">
            <v>1395413</v>
          </cell>
          <cell r="S276">
            <v>1150568</v>
          </cell>
          <cell r="T276">
            <v>35925</v>
          </cell>
          <cell r="U276">
            <v>614037</v>
          </cell>
          <cell r="V276">
            <v>234053</v>
          </cell>
          <cell r="W276">
            <v>398949</v>
          </cell>
          <cell r="X276">
            <v>3513088</v>
          </cell>
          <cell r="Y276">
            <v>200000</v>
          </cell>
          <cell r="Z276">
            <v>7542033</v>
          </cell>
          <cell r="AA276">
            <v>5889574</v>
          </cell>
          <cell r="AB276">
            <v>13431607</v>
          </cell>
          <cell r="AC276">
            <v>4990947</v>
          </cell>
          <cell r="AD276">
            <v>18422554</v>
          </cell>
          <cell r="AE276">
            <v>-2561050.87</v>
          </cell>
          <cell r="AF276">
            <v>7603778</v>
          </cell>
          <cell r="AG276">
            <v>5042727.13</v>
          </cell>
        </row>
        <row r="277">
          <cell r="A277" t="str">
            <v>278</v>
          </cell>
          <cell r="B277" t="str">
            <v>SUPERIOR</v>
          </cell>
          <cell r="C277">
            <v>59511</v>
          </cell>
          <cell r="D277">
            <v>0</v>
          </cell>
          <cell r="E277">
            <v>59511</v>
          </cell>
          <cell r="F277">
            <v>0</v>
          </cell>
          <cell r="G277">
            <v>0</v>
          </cell>
          <cell r="H277">
            <v>30774</v>
          </cell>
          <cell r="I277">
            <v>50</v>
          </cell>
          <cell r="J277">
            <v>606</v>
          </cell>
          <cell r="K277">
            <v>20026.400000000001</v>
          </cell>
          <cell r="L277">
            <v>140480</v>
          </cell>
          <cell r="M277">
            <v>0</v>
          </cell>
          <cell r="N277">
            <v>300</v>
          </cell>
          <cell r="O277">
            <v>0</v>
          </cell>
          <cell r="P277">
            <v>15000</v>
          </cell>
          <cell r="Q277">
            <v>266747.40000000002</v>
          </cell>
          <cell r="R277">
            <v>17400</v>
          </cell>
          <cell r="S277">
            <v>62400</v>
          </cell>
          <cell r="T277">
            <v>2400</v>
          </cell>
          <cell r="U277">
            <v>6700</v>
          </cell>
          <cell r="V277">
            <v>5600</v>
          </cell>
          <cell r="W277">
            <v>44250</v>
          </cell>
          <cell r="X277">
            <v>4080</v>
          </cell>
          <cell r="Y277">
            <v>0</v>
          </cell>
          <cell r="Z277">
            <v>142830</v>
          </cell>
          <cell r="AA277">
            <v>129655</v>
          </cell>
          <cell r="AB277">
            <v>272485</v>
          </cell>
          <cell r="AC277">
            <v>15000</v>
          </cell>
          <cell r="AD277">
            <v>287485</v>
          </cell>
          <cell r="AE277">
            <v>-20737.600000000006</v>
          </cell>
          <cell r="AF277">
            <v>256304</v>
          </cell>
          <cell r="AG277">
            <v>235566.4</v>
          </cell>
        </row>
        <row r="278">
          <cell r="A278" t="str">
            <v>279</v>
          </cell>
          <cell r="B278" t="str">
            <v>TERRIL</v>
          </cell>
          <cell r="C278">
            <v>66647</v>
          </cell>
          <cell r="D278">
            <v>0</v>
          </cell>
          <cell r="E278">
            <v>66647</v>
          </cell>
          <cell r="F278">
            <v>0</v>
          </cell>
          <cell r="G278">
            <v>65000</v>
          </cell>
          <cell r="H278">
            <v>67727</v>
          </cell>
          <cell r="I278">
            <v>1700</v>
          </cell>
          <cell r="J278">
            <v>16120</v>
          </cell>
          <cell r="K278">
            <v>52920</v>
          </cell>
          <cell r="L278">
            <v>162000</v>
          </cell>
          <cell r="M278">
            <v>0</v>
          </cell>
          <cell r="N278">
            <v>0</v>
          </cell>
          <cell r="O278">
            <v>0</v>
          </cell>
          <cell r="P278">
            <v>133800</v>
          </cell>
          <cell r="Q278">
            <v>565914</v>
          </cell>
          <cell r="R278">
            <v>22900</v>
          </cell>
          <cell r="S278">
            <v>193429</v>
          </cell>
          <cell r="T278">
            <v>0</v>
          </cell>
          <cell r="U278">
            <v>28666</v>
          </cell>
          <cell r="V278">
            <v>8000</v>
          </cell>
          <cell r="W278">
            <v>49665</v>
          </cell>
          <cell r="X278">
            <v>65000</v>
          </cell>
          <cell r="Y278">
            <v>0</v>
          </cell>
          <cell r="Z278">
            <v>367660</v>
          </cell>
          <cell r="AA278">
            <v>159844</v>
          </cell>
          <cell r="AB278">
            <v>527504</v>
          </cell>
          <cell r="AC278">
            <v>133800</v>
          </cell>
          <cell r="AD278">
            <v>661304</v>
          </cell>
          <cell r="AE278">
            <v>-95390</v>
          </cell>
          <cell r="AF278">
            <v>459410</v>
          </cell>
          <cell r="AG278">
            <v>364020</v>
          </cell>
        </row>
        <row r="279">
          <cell r="A279" t="str">
            <v>280</v>
          </cell>
          <cell r="B279" t="str">
            <v>WAHPETON</v>
          </cell>
          <cell r="C279">
            <v>657298</v>
          </cell>
          <cell r="D279">
            <v>0</v>
          </cell>
          <cell r="E279">
            <v>657298</v>
          </cell>
          <cell r="F279">
            <v>0</v>
          </cell>
          <cell r="G279">
            <v>0</v>
          </cell>
          <cell r="H279">
            <v>93008</v>
          </cell>
          <cell r="I279">
            <v>14440</v>
          </cell>
          <cell r="J279">
            <v>2300</v>
          </cell>
          <cell r="K279">
            <v>340750</v>
          </cell>
          <cell r="L279">
            <v>674035</v>
          </cell>
          <cell r="M279">
            <v>0</v>
          </cell>
          <cell r="N279">
            <v>500</v>
          </cell>
          <cell r="O279">
            <v>0</v>
          </cell>
          <cell r="P279">
            <v>0</v>
          </cell>
          <cell r="Q279">
            <v>1782331</v>
          </cell>
          <cell r="R279">
            <v>97800</v>
          </cell>
          <cell r="S279">
            <v>248950</v>
          </cell>
          <cell r="T279">
            <v>27230</v>
          </cell>
          <cell r="U279">
            <v>14950</v>
          </cell>
          <cell r="V279">
            <v>32550</v>
          </cell>
          <cell r="W279">
            <v>111775</v>
          </cell>
          <cell r="X279">
            <v>0</v>
          </cell>
          <cell r="Y279">
            <v>550000</v>
          </cell>
          <cell r="Z279">
            <v>1083255</v>
          </cell>
          <cell r="AA279">
            <v>519345</v>
          </cell>
          <cell r="AB279">
            <v>1602600</v>
          </cell>
          <cell r="AC279">
            <v>0</v>
          </cell>
          <cell r="AD279">
            <v>1602600</v>
          </cell>
          <cell r="AE279">
            <v>179731</v>
          </cell>
          <cell r="AF279">
            <v>1728709</v>
          </cell>
          <cell r="AG279">
            <v>1908440</v>
          </cell>
        </row>
        <row r="280">
          <cell r="A280" t="str">
            <v>281</v>
          </cell>
          <cell r="B280" t="str">
            <v>WEST OKOBOJI</v>
          </cell>
          <cell r="C280">
            <v>267383</v>
          </cell>
          <cell r="D280">
            <v>0</v>
          </cell>
          <cell r="E280">
            <v>267383</v>
          </cell>
          <cell r="F280">
            <v>0</v>
          </cell>
          <cell r="G280">
            <v>96868</v>
          </cell>
          <cell r="H280">
            <v>70972</v>
          </cell>
          <cell r="I280">
            <v>3900</v>
          </cell>
          <cell r="J280">
            <v>9500</v>
          </cell>
          <cell r="K280">
            <v>40351</v>
          </cell>
          <cell r="L280">
            <v>380220</v>
          </cell>
          <cell r="M280">
            <v>0</v>
          </cell>
          <cell r="N280">
            <v>1200</v>
          </cell>
          <cell r="O280">
            <v>0</v>
          </cell>
          <cell r="P280">
            <v>250000</v>
          </cell>
          <cell r="Q280">
            <v>1120394</v>
          </cell>
          <cell r="R280">
            <v>79150</v>
          </cell>
          <cell r="S280">
            <v>152450</v>
          </cell>
          <cell r="T280">
            <v>0</v>
          </cell>
          <cell r="U280">
            <v>31602</v>
          </cell>
          <cell r="V280">
            <v>27350</v>
          </cell>
          <cell r="W280">
            <v>120900</v>
          </cell>
          <cell r="X280">
            <v>0</v>
          </cell>
          <cell r="Y280">
            <v>250000</v>
          </cell>
          <cell r="Z280">
            <v>661452</v>
          </cell>
          <cell r="AA280">
            <v>366850</v>
          </cell>
          <cell r="AB280">
            <v>1028302</v>
          </cell>
          <cell r="AC280">
            <v>250000</v>
          </cell>
          <cell r="AD280">
            <v>1278302</v>
          </cell>
          <cell r="AE280">
            <v>-157908</v>
          </cell>
          <cell r="AF280">
            <v>1179634</v>
          </cell>
          <cell r="AG280">
            <v>1021726</v>
          </cell>
        </row>
        <row r="281">
          <cell r="A281" t="str">
            <v>282</v>
          </cell>
          <cell r="B281" t="str">
            <v>ASBURY</v>
          </cell>
          <cell r="C281">
            <v>1999779</v>
          </cell>
          <cell r="D281">
            <v>0</v>
          </cell>
          <cell r="E281">
            <v>1999779</v>
          </cell>
          <cell r="F281">
            <v>0</v>
          </cell>
          <cell r="G281">
            <v>1997584</v>
          </cell>
          <cell r="H281">
            <v>712316</v>
          </cell>
          <cell r="I281">
            <v>81435</v>
          </cell>
          <cell r="J281">
            <v>43531</v>
          </cell>
          <cell r="K281">
            <v>1233709</v>
          </cell>
          <cell r="L281">
            <v>3361948</v>
          </cell>
          <cell r="M281">
            <v>0</v>
          </cell>
          <cell r="N281">
            <v>27000</v>
          </cell>
          <cell r="O281">
            <v>4242637</v>
          </cell>
          <cell r="P281">
            <v>6054920</v>
          </cell>
          <cell r="Q281">
            <v>19754859</v>
          </cell>
          <cell r="R281">
            <v>741696</v>
          </cell>
          <cell r="S281">
            <v>549212</v>
          </cell>
          <cell r="T281">
            <v>0</v>
          </cell>
          <cell r="U281">
            <v>1351635</v>
          </cell>
          <cell r="V281">
            <v>70200</v>
          </cell>
          <cell r="W281">
            <v>336800</v>
          </cell>
          <cell r="X281">
            <v>2777006</v>
          </cell>
          <cell r="Y281">
            <v>3157227</v>
          </cell>
          <cell r="Z281">
            <v>8983776</v>
          </cell>
          <cell r="AA281">
            <v>5870033</v>
          </cell>
          <cell r="AB281">
            <v>14853809</v>
          </cell>
          <cell r="AC281">
            <v>6054920</v>
          </cell>
          <cell r="AD281">
            <v>20908729</v>
          </cell>
          <cell r="AE281">
            <v>-1153870</v>
          </cell>
          <cell r="AF281">
            <v>8683489</v>
          </cell>
          <cell r="AG281">
            <v>7529619</v>
          </cell>
        </row>
        <row r="282">
          <cell r="A282" t="str">
            <v>283</v>
          </cell>
          <cell r="B282" t="str">
            <v>BALLTOWN</v>
          </cell>
          <cell r="C282">
            <v>498</v>
          </cell>
          <cell r="D282">
            <v>0</v>
          </cell>
          <cell r="E282">
            <v>498</v>
          </cell>
          <cell r="F282">
            <v>0</v>
          </cell>
          <cell r="G282">
            <v>0</v>
          </cell>
          <cell r="H282">
            <v>7402</v>
          </cell>
          <cell r="I282">
            <v>390</v>
          </cell>
          <cell r="J282">
            <v>2000</v>
          </cell>
          <cell r="K282">
            <v>3000</v>
          </cell>
          <cell r="L282">
            <v>12000</v>
          </cell>
          <cell r="M282">
            <v>0</v>
          </cell>
          <cell r="N282">
            <v>0</v>
          </cell>
          <cell r="O282">
            <v>0</v>
          </cell>
          <cell r="P282">
            <v>1758</v>
          </cell>
          <cell r="Q282">
            <v>27048</v>
          </cell>
          <cell r="R282">
            <v>1400</v>
          </cell>
          <cell r="S282">
            <v>8100</v>
          </cell>
          <cell r="T282">
            <v>100</v>
          </cell>
          <cell r="U282">
            <v>1700</v>
          </cell>
          <cell r="V282">
            <v>500</v>
          </cell>
          <cell r="W282">
            <v>8600</v>
          </cell>
          <cell r="X282">
            <v>0</v>
          </cell>
          <cell r="Y282">
            <v>0</v>
          </cell>
          <cell r="Z282">
            <v>20400</v>
          </cell>
          <cell r="AA282">
            <v>24000</v>
          </cell>
          <cell r="AB282">
            <v>44400</v>
          </cell>
          <cell r="AC282">
            <v>1758</v>
          </cell>
          <cell r="AD282">
            <v>46158</v>
          </cell>
          <cell r="AE282">
            <v>-19110</v>
          </cell>
          <cell r="AF282">
            <v>227948</v>
          </cell>
          <cell r="AG282">
            <v>208838</v>
          </cell>
        </row>
        <row r="283">
          <cell r="A283" t="str">
            <v>284</v>
          </cell>
          <cell r="B283" t="str">
            <v>BANKSTON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3000</v>
          </cell>
          <cell r="I283">
            <v>0</v>
          </cell>
          <cell r="J283">
            <v>0</v>
          </cell>
          <cell r="K283">
            <v>1600</v>
          </cell>
          <cell r="L283">
            <v>6900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11500</v>
          </cell>
          <cell r="R283">
            <v>400</v>
          </cell>
          <cell r="S283">
            <v>4600</v>
          </cell>
          <cell r="T283">
            <v>1000</v>
          </cell>
          <cell r="U283">
            <v>0</v>
          </cell>
          <cell r="V283">
            <v>0</v>
          </cell>
          <cell r="W283">
            <v>4600</v>
          </cell>
          <cell r="X283">
            <v>0</v>
          </cell>
          <cell r="Y283">
            <v>0</v>
          </cell>
          <cell r="Z283">
            <v>10600</v>
          </cell>
          <cell r="AA283">
            <v>0</v>
          </cell>
          <cell r="AB283">
            <v>10600</v>
          </cell>
          <cell r="AC283">
            <v>0</v>
          </cell>
          <cell r="AD283">
            <v>10600</v>
          </cell>
          <cell r="AE283">
            <v>900</v>
          </cell>
          <cell r="AF283">
            <v>10052</v>
          </cell>
          <cell r="AG283">
            <v>10952</v>
          </cell>
        </row>
        <row r="284">
          <cell r="A284" t="str">
            <v>285</v>
          </cell>
          <cell r="B284" t="str">
            <v>BERNARD</v>
          </cell>
          <cell r="C284">
            <v>20585</v>
          </cell>
          <cell r="D284">
            <v>0</v>
          </cell>
          <cell r="E284">
            <v>20585</v>
          </cell>
          <cell r="F284">
            <v>0</v>
          </cell>
          <cell r="G284">
            <v>0</v>
          </cell>
          <cell r="H284">
            <v>13000</v>
          </cell>
          <cell r="I284">
            <v>800</v>
          </cell>
          <cell r="J284">
            <v>200</v>
          </cell>
          <cell r="K284">
            <v>13500</v>
          </cell>
          <cell r="L284">
            <v>76710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124795</v>
          </cell>
          <cell r="R284">
            <v>2070</v>
          </cell>
          <cell r="S284">
            <v>34520</v>
          </cell>
          <cell r="T284">
            <v>150</v>
          </cell>
          <cell r="U284">
            <v>1300</v>
          </cell>
          <cell r="V284">
            <v>600</v>
          </cell>
          <cell r="W284">
            <v>20550</v>
          </cell>
          <cell r="X284">
            <v>0</v>
          </cell>
          <cell r="Y284">
            <v>0</v>
          </cell>
          <cell r="Z284">
            <v>59190</v>
          </cell>
          <cell r="AA284">
            <v>60912</v>
          </cell>
          <cell r="AB284">
            <v>120102</v>
          </cell>
          <cell r="AC284">
            <v>0</v>
          </cell>
          <cell r="AD284">
            <v>120102</v>
          </cell>
          <cell r="AE284">
            <v>4693</v>
          </cell>
          <cell r="AF284">
            <v>1643690</v>
          </cell>
          <cell r="AG284">
            <v>1648383</v>
          </cell>
        </row>
        <row r="285">
          <cell r="A285" t="str">
            <v>286</v>
          </cell>
          <cell r="B285" t="str">
            <v>CASCADE</v>
          </cell>
          <cell r="C285">
            <v>777533</v>
          </cell>
          <cell r="D285">
            <v>0</v>
          </cell>
          <cell r="E285">
            <v>777533</v>
          </cell>
          <cell r="F285">
            <v>0</v>
          </cell>
          <cell r="G285">
            <v>319235</v>
          </cell>
          <cell r="H285">
            <v>319000</v>
          </cell>
          <cell r="I285">
            <v>9600</v>
          </cell>
          <cell r="J285">
            <v>24500</v>
          </cell>
          <cell r="K285">
            <v>347441</v>
          </cell>
          <cell r="L285">
            <v>4713731</v>
          </cell>
          <cell r="M285">
            <v>3869</v>
          </cell>
          <cell r="N285">
            <v>30000</v>
          </cell>
          <cell r="O285">
            <v>3919000</v>
          </cell>
          <cell r="P285">
            <v>1862289</v>
          </cell>
          <cell r="Q285">
            <v>12326198</v>
          </cell>
          <cell r="R285">
            <v>348602</v>
          </cell>
          <cell r="S285">
            <v>531142</v>
          </cell>
          <cell r="T285">
            <v>0</v>
          </cell>
          <cell r="U285">
            <v>229263</v>
          </cell>
          <cell r="V285">
            <v>51000</v>
          </cell>
          <cell r="W285">
            <v>412208</v>
          </cell>
          <cell r="X285">
            <v>1723321</v>
          </cell>
          <cell r="Y285">
            <v>2374000</v>
          </cell>
          <cell r="Z285">
            <v>5669536</v>
          </cell>
          <cell r="AA285">
            <v>4010534</v>
          </cell>
          <cell r="AB285">
            <v>9680070</v>
          </cell>
          <cell r="AC285">
            <v>1862289</v>
          </cell>
          <cell r="AD285">
            <v>11542359</v>
          </cell>
          <cell r="AE285">
            <v>783839</v>
          </cell>
          <cell r="AF285">
            <v>7031991</v>
          </cell>
          <cell r="AG285">
            <v>7815830</v>
          </cell>
        </row>
        <row r="286">
          <cell r="A286" t="str">
            <v>287</v>
          </cell>
          <cell r="B286" t="str">
            <v>CENTRALIA</v>
          </cell>
          <cell r="C286">
            <v>12397</v>
          </cell>
          <cell r="D286">
            <v>0</v>
          </cell>
          <cell r="E286">
            <v>12397</v>
          </cell>
          <cell r="F286">
            <v>0</v>
          </cell>
          <cell r="G286">
            <v>0</v>
          </cell>
          <cell r="H286">
            <v>16200</v>
          </cell>
          <cell r="I286">
            <v>0</v>
          </cell>
          <cell r="J286">
            <v>0</v>
          </cell>
          <cell r="K286">
            <v>6890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35487</v>
          </cell>
          <cell r="R286">
            <v>1800</v>
          </cell>
          <cell r="S286">
            <v>30700</v>
          </cell>
          <cell r="T286">
            <v>0</v>
          </cell>
          <cell r="U286">
            <v>0</v>
          </cell>
          <cell r="V286">
            <v>0</v>
          </cell>
          <cell r="W286">
            <v>9280</v>
          </cell>
          <cell r="X286">
            <v>0</v>
          </cell>
          <cell r="Y286">
            <v>0</v>
          </cell>
          <cell r="Z286">
            <v>41780</v>
          </cell>
          <cell r="AA286">
            <v>0</v>
          </cell>
          <cell r="AB286">
            <v>41780</v>
          </cell>
          <cell r="AC286">
            <v>0</v>
          </cell>
          <cell r="AD286">
            <v>41780</v>
          </cell>
          <cell r="AE286">
            <v>-6293</v>
          </cell>
          <cell r="AF286">
            <v>94422</v>
          </cell>
          <cell r="AG286">
            <v>88129</v>
          </cell>
        </row>
        <row r="287">
          <cell r="A287" t="str">
            <v>288</v>
          </cell>
          <cell r="B287" t="str">
            <v>DUBUQUE</v>
          </cell>
          <cell r="C287">
            <v>25062297</v>
          </cell>
          <cell r="D287">
            <v>0</v>
          </cell>
          <cell r="E287">
            <v>25062297</v>
          </cell>
          <cell r="F287">
            <v>0</v>
          </cell>
          <cell r="G287">
            <v>11903432</v>
          </cell>
          <cell r="H287">
            <v>18061248</v>
          </cell>
          <cell r="I287">
            <v>1529906</v>
          </cell>
          <cell r="J287">
            <v>12553589</v>
          </cell>
          <cell r="K287">
            <v>41763315</v>
          </cell>
          <cell r="L287">
            <v>42877311</v>
          </cell>
          <cell r="M287">
            <v>30000</v>
          </cell>
          <cell r="N287">
            <v>7681272</v>
          </cell>
          <cell r="O287">
            <v>2522060</v>
          </cell>
          <cell r="P287">
            <v>28992317</v>
          </cell>
          <cell r="Q287">
            <v>192976747</v>
          </cell>
          <cell r="R287">
            <v>29244056</v>
          </cell>
          <cell r="S287">
            <v>12682233</v>
          </cell>
          <cell r="T287">
            <v>915654</v>
          </cell>
          <cell r="U287">
            <v>12054279</v>
          </cell>
          <cell r="V287">
            <v>14755628</v>
          </cell>
          <cell r="W287">
            <v>9029607</v>
          </cell>
          <cell r="X287">
            <v>10873974</v>
          </cell>
          <cell r="Y287">
            <v>29769433</v>
          </cell>
          <cell r="Z287">
            <v>119324864</v>
          </cell>
          <cell r="AA287">
            <v>50388083</v>
          </cell>
          <cell r="AB287">
            <v>169712947</v>
          </cell>
          <cell r="AC287">
            <v>28992317</v>
          </cell>
          <cell r="AD287">
            <v>198705264</v>
          </cell>
          <cell r="AE287">
            <v>-5728517</v>
          </cell>
          <cell r="AF287">
            <v>35830708</v>
          </cell>
          <cell r="AG287">
            <v>30102191</v>
          </cell>
        </row>
        <row r="288">
          <cell r="A288" t="str">
            <v>289</v>
          </cell>
          <cell r="B288" t="str">
            <v>DURANGO</v>
          </cell>
          <cell r="C288">
            <v>694</v>
          </cell>
          <cell r="D288">
            <v>0</v>
          </cell>
          <cell r="E288">
            <v>694</v>
          </cell>
          <cell r="F288">
            <v>0</v>
          </cell>
          <cell r="G288">
            <v>0</v>
          </cell>
          <cell r="H288">
            <v>10</v>
          </cell>
          <cell r="I288">
            <v>390</v>
          </cell>
          <cell r="J288">
            <v>19</v>
          </cell>
          <cell r="K288">
            <v>2627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3740</v>
          </cell>
          <cell r="R288">
            <v>300</v>
          </cell>
          <cell r="S288">
            <v>975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1275</v>
          </cell>
          <cell r="AA288">
            <v>0</v>
          </cell>
          <cell r="AB288">
            <v>1275</v>
          </cell>
          <cell r="AC288">
            <v>0</v>
          </cell>
          <cell r="AD288">
            <v>1275</v>
          </cell>
          <cell r="AE288">
            <v>2465</v>
          </cell>
          <cell r="AF288">
            <v>31745</v>
          </cell>
          <cell r="AG288">
            <v>34210</v>
          </cell>
        </row>
        <row r="289">
          <cell r="A289" t="str">
            <v>290</v>
          </cell>
          <cell r="B289" t="str">
            <v>DYERSVILLE</v>
          </cell>
          <cell r="C289">
            <v>2049529</v>
          </cell>
          <cell r="D289">
            <v>0</v>
          </cell>
          <cell r="E289">
            <v>2049529</v>
          </cell>
          <cell r="F289">
            <v>0</v>
          </cell>
          <cell r="G289">
            <v>755613</v>
          </cell>
          <cell r="H289">
            <v>856012</v>
          </cell>
          <cell r="I289">
            <v>20600</v>
          </cell>
          <cell r="J289">
            <v>59350</v>
          </cell>
          <cell r="K289">
            <v>678283.3</v>
          </cell>
          <cell r="L289">
            <v>2461735</v>
          </cell>
          <cell r="M289">
            <v>10000</v>
          </cell>
          <cell r="N289">
            <v>59700</v>
          </cell>
          <cell r="O289">
            <v>1701000</v>
          </cell>
          <cell r="P289">
            <v>395000</v>
          </cell>
          <cell r="Q289">
            <v>9046822.3000000007</v>
          </cell>
          <cell r="R289">
            <v>977660</v>
          </cell>
          <cell r="S289">
            <v>663318</v>
          </cell>
          <cell r="T289">
            <v>1300</v>
          </cell>
          <cell r="U289">
            <v>1029946</v>
          </cell>
          <cell r="V289">
            <v>414900</v>
          </cell>
          <cell r="W289">
            <v>357331</v>
          </cell>
          <cell r="X289">
            <v>507683</v>
          </cell>
          <cell r="Y289">
            <v>395000</v>
          </cell>
          <cell r="Z289">
            <v>4347138</v>
          </cell>
          <cell r="AA289">
            <v>4030859</v>
          </cell>
          <cell r="AB289">
            <v>8377997</v>
          </cell>
          <cell r="AC289">
            <v>395000</v>
          </cell>
          <cell r="AD289">
            <v>8772997</v>
          </cell>
          <cell r="AE289">
            <v>273825.29999999993</v>
          </cell>
          <cell r="AF289">
            <v>1406985</v>
          </cell>
          <cell r="AG289">
            <v>1680810.2999999998</v>
          </cell>
        </row>
        <row r="290">
          <cell r="A290" t="str">
            <v>291</v>
          </cell>
          <cell r="B290" t="str">
            <v>EPWORTH</v>
          </cell>
          <cell r="C290">
            <v>558942</v>
          </cell>
          <cell r="D290">
            <v>0</v>
          </cell>
          <cell r="E290">
            <v>558942</v>
          </cell>
          <cell r="F290">
            <v>0</v>
          </cell>
          <cell r="G290">
            <v>165000</v>
          </cell>
          <cell r="H290">
            <v>191539</v>
          </cell>
          <cell r="I290">
            <v>1935</v>
          </cell>
          <cell r="J290">
            <v>14600</v>
          </cell>
          <cell r="K290">
            <v>241597.42</v>
          </cell>
          <cell r="L290">
            <v>670800</v>
          </cell>
          <cell r="M290">
            <v>43000</v>
          </cell>
          <cell r="N290">
            <v>5900</v>
          </cell>
          <cell r="O290">
            <v>0</v>
          </cell>
          <cell r="P290">
            <v>620560</v>
          </cell>
          <cell r="Q290">
            <v>2513873.42</v>
          </cell>
          <cell r="R290">
            <v>193954</v>
          </cell>
          <cell r="S290">
            <v>391574</v>
          </cell>
          <cell r="T290">
            <v>0</v>
          </cell>
          <cell r="U290">
            <v>212586</v>
          </cell>
          <cell r="V290">
            <v>8830</v>
          </cell>
          <cell r="W290">
            <v>115920</v>
          </cell>
          <cell r="X290">
            <v>404467</v>
          </cell>
          <cell r="Y290">
            <v>435000</v>
          </cell>
          <cell r="Z290">
            <v>1762331</v>
          </cell>
          <cell r="AA290">
            <v>721717</v>
          </cell>
          <cell r="AB290">
            <v>2484048</v>
          </cell>
          <cell r="AC290">
            <v>620560</v>
          </cell>
          <cell r="AD290">
            <v>3104608</v>
          </cell>
          <cell r="AE290">
            <v>-590734.58000000007</v>
          </cell>
          <cell r="AF290">
            <v>1839936</v>
          </cell>
          <cell r="AG290">
            <v>1249201.42</v>
          </cell>
        </row>
        <row r="291">
          <cell r="A291" t="str">
            <v>292</v>
          </cell>
          <cell r="B291" t="str">
            <v>FARLEY</v>
          </cell>
          <cell r="C291">
            <v>672764</v>
          </cell>
          <cell r="D291">
            <v>0</v>
          </cell>
          <cell r="E291">
            <v>672764</v>
          </cell>
          <cell r="F291">
            <v>0</v>
          </cell>
          <cell r="G291">
            <v>431968</v>
          </cell>
          <cell r="H291">
            <v>215105</v>
          </cell>
          <cell r="I291">
            <v>12600</v>
          </cell>
          <cell r="J291">
            <v>26220</v>
          </cell>
          <cell r="K291">
            <v>261977.95</v>
          </cell>
          <cell r="L291">
            <v>756350</v>
          </cell>
          <cell r="M291">
            <v>13000</v>
          </cell>
          <cell r="N291">
            <v>92600</v>
          </cell>
          <cell r="O291">
            <v>262000</v>
          </cell>
          <cell r="P291">
            <v>453060</v>
          </cell>
          <cell r="Q291">
            <v>3197644.95</v>
          </cell>
          <cell r="R291">
            <v>184167</v>
          </cell>
          <cell r="S291">
            <v>250698</v>
          </cell>
          <cell r="T291">
            <v>0</v>
          </cell>
          <cell r="U291">
            <v>233485</v>
          </cell>
          <cell r="V291">
            <v>144819</v>
          </cell>
          <cell r="W291">
            <v>231046</v>
          </cell>
          <cell r="X291">
            <v>504970</v>
          </cell>
          <cell r="Y291">
            <v>25723</v>
          </cell>
          <cell r="Z291">
            <v>1574908</v>
          </cell>
          <cell r="AA291">
            <v>883648</v>
          </cell>
          <cell r="AB291">
            <v>2458556</v>
          </cell>
          <cell r="AC291">
            <v>453060</v>
          </cell>
          <cell r="AD291">
            <v>2911616</v>
          </cell>
          <cell r="AE291">
            <v>286028.94999999995</v>
          </cell>
          <cell r="AF291">
            <v>1343945</v>
          </cell>
          <cell r="AG291">
            <v>1629973.95</v>
          </cell>
        </row>
        <row r="292">
          <cell r="A292" t="str">
            <v>293</v>
          </cell>
          <cell r="B292" t="str">
            <v>GRAF</v>
          </cell>
          <cell r="C292">
            <v>6821</v>
          </cell>
          <cell r="D292">
            <v>0</v>
          </cell>
          <cell r="E292">
            <v>6821</v>
          </cell>
          <cell r="F292">
            <v>0</v>
          </cell>
          <cell r="G292">
            <v>0</v>
          </cell>
          <cell r="H292">
            <v>10033</v>
          </cell>
          <cell r="I292">
            <v>50</v>
          </cell>
          <cell r="J292">
            <v>10</v>
          </cell>
          <cell r="K292">
            <v>4500</v>
          </cell>
          <cell r="L292">
            <v>129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21543</v>
          </cell>
          <cell r="R292">
            <v>628</v>
          </cell>
          <cell r="S292">
            <v>12250</v>
          </cell>
          <cell r="T292">
            <v>0</v>
          </cell>
          <cell r="U292">
            <v>550</v>
          </cell>
          <cell r="V292">
            <v>0</v>
          </cell>
          <cell r="W292">
            <v>7950</v>
          </cell>
          <cell r="X292">
            <v>0</v>
          </cell>
          <cell r="Y292">
            <v>0</v>
          </cell>
          <cell r="Z292">
            <v>21378</v>
          </cell>
          <cell r="AA292">
            <v>0</v>
          </cell>
          <cell r="AB292">
            <v>21378</v>
          </cell>
          <cell r="AC292">
            <v>0</v>
          </cell>
          <cell r="AD292">
            <v>21378</v>
          </cell>
          <cell r="AE292">
            <v>165</v>
          </cell>
          <cell r="AF292">
            <v>24766</v>
          </cell>
          <cell r="AG292">
            <v>24931</v>
          </cell>
        </row>
        <row r="293">
          <cell r="A293" t="str">
            <v>294</v>
          </cell>
          <cell r="B293" t="str">
            <v>HOLY CROSS</v>
          </cell>
          <cell r="C293">
            <v>75703</v>
          </cell>
          <cell r="D293">
            <v>0</v>
          </cell>
          <cell r="E293">
            <v>75703</v>
          </cell>
          <cell r="F293">
            <v>0</v>
          </cell>
          <cell r="G293">
            <v>0</v>
          </cell>
          <cell r="H293">
            <v>44818</v>
          </cell>
          <cell r="I293">
            <v>1100</v>
          </cell>
          <cell r="J293">
            <v>10500</v>
          </cell>
          <cell r="K293">
            <v>31493</v>
          </cell>
          <cell r="L293">
            <v>182740</v>
          </cell>
          <cell r="M293">
            <v>0</v>
          </cell>
          <cell r="N293">
            <v>3000</v>
          </cell>
          <cell r="O293">
            <v>35000</v>
          </cell>
          <cell r="P293">
            <v>0</v>
          </cell>
          <cell r="Q293">
            <v>384354</v>
          </cell>
          <cell r="R293">
            <v>18000</v>
          </cell>
          <cell r="S293">
            <v>108000</v>
          </cell>
          <cell r="T293">
            <v>0</v>
          </cell>
          <cell r="U293">
            <v>15220</v>
          </cell>
          <cell r="V293">
            <v>5500</v>
          </cell>
          <cell r="W293">
            <v>50600</v>
          </cell>
          <cell r="X293">
            <v>40365</v>
          </cell>
          <cell r="Y293">
            <v>0</v>
          </cell>
          <cell r="Z293">
            <v>237685</v>
          </cell>
          <cell r="AA293">
            <v>120000</v>
          </cell>
          <cell r="AB293">
            <v>357685</v>
          </cell>
          <cell r="AC293">
            <v>0</v>
          </cell>
          <cell r="AD293">
            <v>357685</v>
          </cell>
          <cell r="AE293">
            <v>26669</v>
          </cell>
          <cell r="AF293">
            <v>306917</v>
          </cell>
          <cell r="AG293">
            <v>333586</v>
          </cell>
        </row>
        <row r="294">
          <cell r="A294" t="str">
            <v>295</v>
          </cell>
          <cell r="B294" t="str">
            <v>LUXEMBURG</v>
          </cell>
          <cell r="C294">
            <v>70823</v>
          </cell>
          <cell r="D294">
            <v>0</v>
          </cell>
          <cell r="E294">
            <v>70823</v>
          </cell>
          <cell r="F294">
            <v>0</v>
          </cell>
          <cell r="G294">
            <v>21000</v>
          </cell>
          <cell r="H294">
            <v>35588</v>
          </cell>
          <cell r="I294">
            <v>105</v>
          </cell>
          <cell r="J294">
            <v>10000</v>
          </cell>
          <cell r="K294">
            <v>47014</v>
          </cell>
          <cell r="L294">
            <v>112150</v>
          </cell>
          <cell r="M294">
            <v>0</v>
          </cell>
          <cell r="N294">
            <v>10650</v>
          </cell>
          <cell r="O294">
            <v>15000</v>
          </cell>
          <cell r="P294">
            <v>0</v>
          </cell>
          <cell r="Q294">
            <v>322330</v>
          </cell>
          <cell r="R294">
            <v>5580</v>
          </cell>
          <cell r="S294">
            <v>116500</v>
          </cell>
          <cell r="T294">
            <v>500</v>
          </cell>
          <cell r="U294">
            <v>14800</v>
          </cell>
          <cell r="V294">
            <v>8000</v>
          </cell>
          <cell r="W294">
            <v>52310</v>
          </cell>
          <cell r="X294">
            <v>0</v>
          </cell>
          <cell r="Y294">
            <v>95000</v>
          </cell>
          <cell r="Z294">
            <v>292690</v>
          </cell>
          <cell r="AA294">
            <v>178600</v>
          </cell>
          <cell r="AB294">
            <v>471290</v>
          </cell>
          <cell r="AC294">
            <v>0</v>
          </cell>
          <cell r="AD294">
            <v>471290</v>
          </cell>
          <cell r="AE294">
            <v>-148960</v>
          </cell>
          <cell r="AF294">
            <v>341250</v>
          </cell>
          <cell r="AG294">
            <v>192290</v>
          </cell>
        </row>
        <row r="295">
          <cell r="A295" t="str">
            <v>296</v>
          </cell>
          <cell r="B295" t="str">
            <v>NEW VIENNA</v>
          </cell>
          <cell r="C295">
            <v>155341</v>
          </cell>
          <cell r="D295">
            <v>0</v>
          </cell>
          <cell r="E295">
            <v>155341</v>
          </cell>
          <cell r="F295">
            <v>0</v>
          </cell>
          <cell r="G295">
            <v>0</v>
          </cell>
          <cell r="H295">
            <v>56197</v>
          </cell>
          <cell r="I295">
            <v>1575</v>
          </cell>
          <cell r="J295">
            <v>2662</v>
          </cell>
          <cell r="K295">
            <v>43533</v>
          </cell>
          <cell r="L295">
            <v>171200</v>
          </cell>
          <cell r="M295">
            <v>0</v>
          </cell>
          <cell r="N295">
            <v>2450</v>
          </cell>
          <cell r="O295">
            <v>0</v>
          </cell>
          <cell r="P295">
            <v>18334</v>
          </cell>
          <cell r="Q295">
            <v>451292</v>
          </cell>
          <cell r="R295">
            <v>41800</v>
          </cell>
          <cell r="S295">
            <v>97300</v>
          </cell>
          <cell r="T295">
            <v>400</v>
          </cell>
          <cell r="U295">
            <v>24150</v>
          </cell>
          <cell r="V295">
            <v>1500</v>
          </cell>
          <cell r="W295">
            <v>54550</v>
          </cell>
          <cell r="X295">
            <v>29068</v>
          </cell>
          <cell r="Y295">
            <v>345000</v>
          </cell>
          <cell r="Z295">
            <v>593768</v>
          </cell>
          <cell r="AA295">
            <v>164731</v>
          </cell>
          <cell r="AB295">
            <v>758499</v>
          </cell>
          <cell r="AC295">
            <v>18334</v>
          </cell>
          <cell r="AD295">
            <v>776833</v>
          </cell>
          <cell r="AE295">
            <v>-325541</v>
          </cell>
          <cell r="AF295">
            <v>800967</v>
          </cell>
          <cell r="AG295">
            <v>475426</v>
          </cell>
        </row>
        <row r="296">
          <cell r="A296" t="str">
            <v>297</v>
          </cell>
          <cell r="B296" t="str">
            <v>PEOSTA</v>
          </cell>
          <cell r="C296">
            <v>1082414</v>
          </cell>
          <cell r="D296">
            <v>0</v>
          </cell>
          <cell r="E296">
            <v>1082414</v>
          </cell>
          <cell r="F296">
            <v>0</v>
          </cell>
          <cell r="G296">
            <v>247390</v>
          </cell>
          <cell r="H296">
            <v>213244</v>
          </cell>
          <cell r="I296">
            <v>35944</v>
          </cell>
          <cell r="J296">
            <v>10140</v>
          </cell>
          <cell r="K296">
            <v>232754.2</v>
          </cell>
          <cell r="L296">
            <v>1522066</v>
          </cell>
          <cell r="M296">
            <v>0</v>
          </cell>
          <cell r="N296">
            <v>4658</v>
          </cell>
          <cell r="O296">
            <v>1572000</v>
          </cell>
          <cell r="P296">
            <v>2000457</v>
          </cell>
          <cell r="Q296">
            <v>6921067.2000000002</v>
          </cell>
          <cell r="R296">
            <v>431975</v>
          </cell>
          <cell r="S296">
            <v>373266</v>
          </cell>
          <cell r="T296">
            <v>550</v>
          </cell>
          <cell r="U296">
            <v>802456</v>
          </cell>
          <cell r="V296">
            <v>150282</v>
          </cell>
          <cell r="W296">
            <v>223539</v>
          </cell>
          <cell r="X296">
            <v>601840</v>
          </cell>
          <cell r="Y296">
            <v>855894</v>
          </cell>
          <cell r="Z296">
            <v>3439802</v>
          </cell>
          <cell r="AA296">
            <v>1134999</v>
          </cell>
          <cell r="AB296">
            <v>4574801</v>
          </cell>
          <cell r="AC296">
            <v>2000457</v>
          </cell>
          <cell r="AD296">
            <v>6575258</v>
          </cell>
          <cell r="AE296">
            <v>345809.19999999995</v>
          </cell>
          <cell r="AF296">
            <v>1680832</v>
          </cell>
          <cell r="AG296">
            <v>2026641.2</v>
          </cell>
        </row>
        <row r="297">
          <cell r="A297" t="str">
            <v>298</v>
          </cell>
          <cell r="B297" t="str">
            <v>RICKARDSVILLE</v>
          </cell>
          <cell r="C297">
            <v>11030</v>
          </cell>
          <cell r="D297">
            <v>0</v>
          </cell>
          <cell r="E297">
            <v>11030</v>
          </cell>
          <cell r="F297">
            <v>0</v>
          </cell>
          <cell r="G297">
            <v>0</v>
          </cell>
          <cell r="H297">
            <v>23122</v>
          </cell>
          <cell r="I297">
            <v>50</v>
          </cell>
          <cell r="J297">
            <v>1200</v>
          </cell>
          <cell r="K297">
            <v>24731</v>
          </cell>
          <cell r="L297">
            <v>13500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73633</v>
          </cell>
          <cell r="R297">
            <v>3160</v>
          </cell>
          <cell r="S297">
            <v>30000</v>
          </cell>
          <cell r="T297">
            <v>600</v>
          </cell>
          <cell r="U297">
            <v>11186</v>
          </cell>
          <cell r="V297">
            <v>3000</v>
          </cell>
          <cell r="W297">
            <v>14250</v>
          </cell>
          <cell r="X297">
            <v>0</v>
          </cell>
          <cell r="Y297">
            <v>0</v>
          </cell>
          <cell r="Z297">
            <v>62196</v>
          </cell>
          <cell r="AA297">
            <v>28000</v>
          </cell>
          <cell r="AB297">
            <v>90196</v>
          </cell>
          <cell r="AC297">
            <v>0</v>
          </cell>
          <cell r="AD297">
            <v>90196</v>
          </cell>
          <cell r="AE297">
            <v>-16563</v>
          </cell>
          <cell r="AF297">
            <v>348835</v>
          </cell>
          <cell r="AG297">
            <v>332272</v>
          </cell>
        </row>
        <row r="298">
          <cell r="A298" t="str">
            <v>299</v>
          </cell>
          <cell r="B298" t="str">
            <v>SAGEVILLE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14500</v>
          </cell>
          <cell r="I298">
            <v>825</v>
          </cell>
          <cell r="J298">
            <v>7500</v>
          </cell>
          <cell r="K298">
            <v>4800</v>
          </cell>
          <cell r="L298">
            <v>400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28025</v>
          </cell>
          <cell r="R298">
            <v>3465</v>
          </cell>
          <cell r="S298">
            <v>4739</v>
          </cell>
          <cell r="T298">
            <v>0</v>
          </cell>
          <cell r="U298">
            <v>0</v>
          </cell>
          <cell r="V298">
            <v>0</v>
          </cell>
          <cell r="W298">
            <v>41303</v>
          </cell>
          <cell r="X298">
            <v>0</v>
          </cell>
          <cell r="Y298">
            <v>0</v>
          </cell>
          <cell r="Z298">
            <v>49507</v>
          </cell>
          <cell r="AA298">
            <v>0</v>
          </cell>
          <cell r="AB298">
            <v>49507</v>
          </cell>
          <cell r="AC298">
            <v>0</v>
          </cell>
          <cell r="AD298">
            <v>49507</v>
          </cell>
          <cell r="AE298">
            <v>-21482</v>
          </cell>
          <cell r="AF298">
            <v>791813</v>
          </cell>
          <cell r="AG298">
            <v>770331</v>
          </cell>
        </row>
        <row r="299">
          <cell r="A299" t="str">
            <v>300</v>
          </cell>
          <cell r="B299" t="str">
            <v>SHERRILL</v>
          </cell>
          <cell r="C299">
            <v>9940</v>
          </cell>
          <cell r="D299">
            <v>0</v>
          </cell>
          <cell r="E299">
            <v>9940</v>
          </cell>
          <cell r="F299">
            <v>0</v>
          </cell>
          <cell r="G299">
            <v>0</v>
          </cell>
          <cell r="H299">
            <v>22576</v>
          </cell>
          <cell r="I299">
            <v>1000</v>
          </cell>
          <cell r="J299">
            <v>3000</v>
          </cell>
          <cell r="K299">
            <v>20059</v>
          </cell>
          <cell r="L299">
            <v>41500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98075</v>
          </cell>
          <cell r="R299">
            <v>1580</v>
          </cell>
          <cell r="S299">
            <v>39500</v>
          </cell>
          <cell r="T299">
            <v>350</v>
          </cell>
          <cell r="U299">
            <v>9300</v>
          </cell>
          <cell r="V299">
            <v>1200</v>
          </cell>
          <cell r="W299">
            <v>22150</v>
          </cell>
          <cell r="X299">
            <v>0</v>
          </cell>
          <cell r="Y299">
            <v>0</v>
          </cell>
          <cell r="Z299">
            <v>74080</v>
          </cell>
          <cell r="AA299">
            <v>40000</v>
          </cell>
          <cell r="AB299">
            <v>114080</v>
          </cell>
          <cell r="AC299">
            <v>0</v>
          </cell>
          <cell r="AD299">
            <v>114080</v>
          </cell>
          <cell r="AE299">
            <v>-16005</v>
          </cell>
          <cell r="AF299">
            <v>304599</v>
          </cell>
          <cell r="AG299">
            <v>288594</v>
          </cell>
        </row>
        <row r="300">
          <cell r="A300" t="str">
            <v>301</v>
          </cell>
          <cell r="B300" t="str">
            <v>WORTHINGTON</v>
          </cell>
          <cell r="C300">
            <v>82555</v>
          </cell>
          <cell r="D300">
            <v>0</v>
          </cell>
          <cell r="E300">
            <v>82555</v>
          </cell>
          <cell r="F300">
            <v>0</v>
          </cell>
          <cell r="G300">
            <v>30417</v>
          </cell>
          <cell r="H300">
            <v>52077</v>
          </cell>
          <cell r="I300">
            <v>1250</v>
          </cell>
          <cell r="J300">
            <v>13600</v>
          </cell>
          <cell r="K300">
            <v>888207</v>
          </cell>
          <cell r="L300">
            <v>145056</v>
          </cell>
          <cell r="M300">
            <v>0</v>
          </cell>
          <cell r="N300">
            <v>0</v>
          </cell>
          <cell r="O300">
            <v>0</v>
          </cell>
          <cell r="P300">
            <v>30417</v>
          </cell>
          <cell r="Q300">
            <v>1243579</v>
          </cell>
          <cell r="R300">
            <v>23000</v>
          </cell>
          <cell r="S300">
            <v>958666</v>
          </cell>
          <cell r="T300">
            <v>0</v>
          </cell>
          <cell r="U300">
            <v>38000</v>
          </cell>
          <cell r="V300">
            <v>0</v>
          </cell>
          <cell r="W300">
            <v>80269</v>
          </cell>
          <cell r="X300">
            <v>0</v>
          </cell>
          <cell r="Y300">
            <v>0</v>
          </cell>
          <cell r="Z300">
            <v>1099935</v>
          </cell>
          <cell r="AA300">
            <v>145200</v>
          </cell>
          <cell r="AB300">
            <v>1245135</v>
          </cell>
          <cell r="AC300">
            <v>30417</v>
          </cell>
          <cell r="AD300">
            <v>1275552</v>
          </cell>
          <cell r="AE300">
            <v>-31973</v>
          </cell>
          <cell r="AF300">
            <v>410131</v>
          </cell>
          <cell r="AG300">
            <v>378158</v>
          </cell>
        </row>
        <row r="301">
          <cell r="A301" t="str">
            <v>302</v>
          </cell>
          <cell r="B301" t="str">
            <v>ZWINGLE</v>
          </cell>
          <cell r="C301">
            <v>14504</v>
          </cell>
          <cell r="D301">
            <v>0</v>
          </cell>
          <cell r="E301">
            <v>14504</v>
          </cell>
          <cell r="F301">
            <v>0</v>
          </cell>
          <cell r="G301">
            <v>0</v>
          </cell>
          <cell r="H301">
            <v>17553</v>
          </cell>
          <cell r="I301">
            <v>600</v>
          </cell>
          <cell r="J301">
            <v>200</v>
          </cell>
          <cell r="K301">
            <v>3500</v>
          </cell>
          <cell r="L301">
            <v>24000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60357</v>
          </cell>
          <cell r="R301">
            <v>950</v>
          </cell>
          <cell r="S301">
            <v>25500</v>
          </cell>
          <cell r="T301">
            <v>0</v>
          </cell>
          <cell r="U301">
            <v>500</v>
          </cell>
          <cell r="V301">
            <v>0</v>
          </cell>
          <cell r="W301">
            <v>17640</v>
          </cell>
          <cell r="X301">
            <v>0</v>
          </cell>
          <cell r="Y301">
            <v>0</v>
          </cell>
          <cell r="Z301">
            <v>44590</v>
          </cell>
          <cell r="AA301">
            <v>14500</v>
          </cell>
          <cell r="AB301">
            <v>59090</v>
          </cell>
          <cell r="AC301">
            <v>0</v>
          </cell>
          <cell r="AD301">
            <v>59090</v>
          </cell>
          <cell r="AE301">
            <v>1267</v>
          </cell>
          <cell r="AF301">
            <v>204431</v>
          </cell>
          <cell r="AG301">
            <v>205698</v>
          </cell>
        </row>
        <row r="302">
          <cell r="A302" t="str">
            <v>303</v>
          </cell>
          <cell r="B302" t="str">
            <v>ARMSTRONG</v>
          </cell>
          <cell r="C302">
            <v>241773</v>
          </cell>
          <cell r="D302">
            <v>0</v>
          </cell>
          <cell r="E302">
            <v>241773</v>
          </cell>
          <cell r="F302">
            <v>0</v>
          </cell>
          <cell r="G302">
            <v>19367</v>
          </cell>
          <cell r="H302">
            <v>153046</v>
          </cell>
          <cell r="I302">
            <v>1500</v>
          </cell>
          <cell r="J302">
            <v>8000</v>
          </cell>
          <cell r="K302">
            <v>137895</v>
          </cell>
          <cell r="L302">
            <v>437000</v>
          </cell>
          <cell r="M302">
            <v>0</v>
          </cell>
          <cell r="N302">
            <v>15000</v>
          </cell>
          <cell r="O302">
            <v>0</v>
          </cell>
          <cell r="P302">
            <v>11000</v>
          </cell>
          <cell r="Q302">
            <v>1024581</v>
          </cell>
          <cell r="R302">
            <v>140000</v>
          </cell>
          <cell r="S302">
            <v>151000</v>
          </cell>
          <cell r="T302">
            <v>1100</v>
          </cell>
          <cell r="U302">
            <v>106500</v>
          </cell>
          <cell r="V302">
            <v>23000</v>
          </cell>
          <cell r="W302">
            <v>45600</v>
          </cell>
          <cell r="X302">
            <v>35855</v>
          </cell>
          <cell r="Y302">
            <v>0</v>
          </cell>
          <cell r="Z302">
            <v>503055</v>
          </cell>
          <cell r="AA302">
            <v>352202</v>
          </cell>
          <cell r="AB302">
            <v>855257</v>
          </cell>
          <cell r="AC302">
            <v>11000</v>
          </cell>
          <cell r="AD302">
            <v>866257</v>
          </cell>
          <cell r="AE302">
            <v>158324</v>
          </cell>
          <cell r="AF302">
            <v>548263</v>
          </cell>
          <cell r="AG302">
            <v>706587</v>
          </cell>
        </row>
        <row r="303">
          <cell r="A303" t="str">
            <v>304</v>
          </cell>
          <cell r="B303" t="str">
            <v>DOLLIVER</v>
          </cell>
          <cell r="C303">
            <v>13773</v>
          </cell>
          <cell r="D303">
            <v>0</v>
          </cell>
          <cell r="E303">
            <v>13773</v>
          </cell>
          <cell r="F303">
            <v>0</v>
          </cell>
          <cell r="G303">
            <v>0</v>
          </cell>
          <cell r="H303">
            <v>5830</v>
          </cell>
          <cell r="I303">
            <v>50</v>
          </cell>
          <cell r="J303">
            <v>400</v>
          </cell>
          <cell r="K303">
            <v>4848</v>
          </cell>
          <cell r="L303">
            <v>24547</v>
          </cell>
          <cell r="M303">
            <v>0</v>
          </cell>
          <cell r="N303">
            <v>1000</v>
          </cell>
          <cell r="O303">
            <v>0</v>
          </cell>
          <cell r="P303">
            <v>0</v>
          </cell>
          <cell r="Q303">
            <v>50448</v>
          </cell>
          <cell r="R303">
            <v>1535</v>
          </cell>
          <cell r="S303">
            <v>17356</v>
          </cell>
          <cell r="T303">
            <v>0</v>
          </cell>
          <cell r="U303">
            <v>407</v>
          </cell>
          <cell r="V303">
            <v>2000</v>
          </cell>
          <cell r="W303">
            <v>17578</v>
          </cell>
          <cell r="X303">
            <v>0</v>
          </cell>
          <cell r="Y303">
            <v>0</v>
          </cell>
          <cell r="Z303">
            <v>38876</v>
          </cell>
          <cell r="AA303">
            <v>11002</v>
          </cell>
          <cell r="AB303">
            <v>49878</v>
          </cell>
          <cell r="AC303">
            <v>0</v>
          </cell>
          <cell r="AD303">
            <v>49878</v>
          </cell>
          <cell r="AE303">
            <v>570</v>
          </cell>
          <cell r="AF303">
            <v>6887</v>
          </cell>
          <cell r="AG303">
            <v>7457</v>
          </cell>
        </row>
        <row r="304">
          <cell r="A304" t="str">
            <v>305</v>
          </cell>
          <cell r="B304" t="str">
            <v>ESTHERVILLE</v>
          </cell>
          <cell r="C304">
            <v>2462954</v>
          </cell>
          <cell r="D304">
            <v>0</v>
          </cell>
          <cell r="E304">
            <v>2462954</v>
          </cell>
          <cell r="F304">
            <v>0</v>
          </cell>
          <cell r="G304">
            <v>221700</v>
          </cell>
          <cell r="H304">
            <v>587836</v>
          </cell>
          <cell r="I304">
            <v>72500</v>
          </cell>
          <cell r="J304">
            <v>47343</v>
          </cell>
          <cell r="K304">
            <v>1628174</v>
          </cell>
          <cell r="L304">
            <v>12587381</v>
          </cell>
          <cell r="M304">
            <v>40000</v>
          </cell>
          <cell r="N304">
            <v>2234500</v>
          </cell>
          <cell r="O304">
            <v>0</v>
          </cell>
          <cell r="P304">
            <v>3278681</v>
          </cell>
          <cell r="Q304">
            <v>23161069</v>
          </cell>
          <cell r="R304">
            <v>1615774</v>
          </cell>
          <cell r="S304">
            <v>3031678</v>
          </cell>
          <cell r="T304">
            <v>8250</v>
          </cell>
          <cell r="U304">
            <v>874291</v>
          </cell>
          <cell r="V304">
            <v>1138290</v>
          </cell>
          <cell r="W304">
            <v>1039840</v>
          </cell>
          <cell r="X304">
            <v>373913</v>
          </cell>
          <cell r="Y304">
            <v>2815000</v>
          </cell>
          <cell r="Z304">
            <v>10897036</v>
          </cell>
          <cell r="AA304">
            <v>11159784</v>
          </cell>
          <cell r="AB304">
            <v>22056820</v>
          </cell>
          <cell r="AC304">
            <v>3278681</v>
          </cell>
          <cell r="AD304">
            <v>25335501</v>
          </cell>
          <cell r="AE304">
            <v>-2174432</v>
          </cell>
          <cell r="AF304">
            <v>11617375</v>
          </cell>
          <cell r="AG304">
            <v>9442943</v>
          </cell>
        </row>
        <row r="305">
          <cell r="A305" t="str">
            <v>306</v>
          </cell>
          <cell r="B305" t="str">
            <v>GRUVER</v>
          </cell>
          <cell r="C305">
            <v>48184</v>
          </cell>
          <cell r="D305">
            <v>0</v>
          </cell>
          <cell r="E305">
            <v>48184</v>
          </cell>
          <cell r="F305">
            <v>0</v>
          </cell>
          <cell r="G305">
            <v>0</v>
          </cell>
          <cell r="H305">
            <v>7768</v>
          </cell>
          <cell r="I305">
            <v>15</v>
          </cell>
          <cell r="J305">
            <v>825</v>
          </cell>
          <cell r="K305">
            <v>75693</v>
          </cell>
          <cell r="L305">
            <v>8760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141245</v>
          </cell>
          <cell r="R305">
            <v>64675</v>
          </cell>
          <cell r="S305">
            <v>24325</v>
          </cell>
          <cell r="T305">
            <v>0</v>
          </cell>
          <cell r="U305">
            <v>2525</v>
          </cell>
          <cell r="V305">
            <v>0</v>
          </cell>
          <cell r="W305">
            <v>23025</v>
          </cell>
          <cell r="X305">
            <v>0</v>
          </cell>
          <cell r="Y305">
            <v>0</v>
          </cell>
          <cell r="Z305">
            <v>114550</v>
          </cell>
          <cell r="AA305">
            <v>3375</v>
          </cell>
          <cell r="AB305">
            <v>117925</v>
          </cell>
          <cell r="AC305">
            <v>0</v>
          </cell>
          <cell r="AD305">
            <v>117925</v>
          </cell>
          <cell r="AE305">
            <v>23320</v>
          </cell>
          <cell r="AF305">
            <v>103419</v>
          </cell>
          <cell r="AG305">
            <v>126739</v>
          </cell>
        </row>
        <row r="306">
          <cell r="A306" t="str">
            <v>307</v>
          </cell>
          <cell r="B306" t="str">
            <v>RINGSTED</v>
          </cell>
          <cell r="C306">
            <v>103159</v>
          </cell>
          <cell r="D306">
            <v>0</v>
          </cell>
          <cell r="E306">
            <v>103159</v>
          </cell>
          <cell r="F306">
            <v>0</v>
          </cell>
          <cell r="G306">
            <v>0</v>
          </cell>
          <cell r="H306">
            <v>42701</v>
          </cell>
          <cell r="I306">
            <v>835</v>
          </cell>
          <cell r="J306">
            <v>1705</v>
          </cell>
          <cell r="K306">
            <v>56180</v>
          </cell>
          <cell r="L306">
            <v>129520</v>
          </cell>
          <cell r="M306">
            <v>4378</v>
          </cell>
          <cell r="N306">
            <v>1155</v>
          </cell>
          <cell r="O306">
            <v>0</v>
          </cell>
          <cell r="P306">
            <v>60231</v>
          </cell>
          <cell r="Q306">
            <v>399864</v>
          </cell>
          <cell r="R306">
            <v>16080</v>
          </cell>
          <cell r="S306">
            <v>82715</v>
          </cell>
          <cell r="T306">
            <v>315</v>
          </cell>
          <cell r="U306">
            <v>33140</v>
          </cell>
          <cell r="V306">
            <v>28075</v>
          </cell>
          <cell r="W306">
            <v>83535</v>
          </cell>
          <cell r="X306">
            <v>0</v>
          </cell>
          <cell r="Y306">
            <v>0</v>
          </cell>
          <cell r="Z306">
            <v>243860</v>
          </cell>
          <cell r="AA306">
            <v>268445</v>
          </cell>
          <cell r="AB306">
            <v>512305</v>
          </cell>
          <cell r="AC306">
            <v>60231</v>
          </cell>
          <cell r="AD306">
            <v>572536</v>
          </cell>
          <cell r="AE306">
            <v>-172672</v>
          </cell>
          <cell r="AF306">
            <v>601170</v>
          </cell>
          <cell r="AG306">
            <v>428498</v>
          </cell>
        </row>
        <row r="307">
          <cell r="A307" t="str">
            <v>308</v>
          </cell>
          <cell r="B307" t="str">
            <v>WALLINGFORD</v>
          </cell>
          <cell r="C307">
            <v>47425</v>
          </cell>
          <cell r="D307">
            <v>0</v>
          </cell>
          <cell r="E307">
            <v>47425</v>
          </cell>
          <cell r="F307">
            <v>0</v>
          </cell>
          <cell r="G307">
            <v>0</v>
          </cell>
          <cell r="H307">
            <v>17473</v>
          </cell>
          <cell r="I307">
            <v>465</v>
          </cell>
          <cell r="J307">
            <v>780</v>
          </cell>
          <cell r="K307">
            <v>18200</v>
          </cell>
          <cell r="L307">
            <v>77300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161643</v>
          </cell>
          <cell r="R307">
            <v>6360</v>
          </cell>
          <cell r="S307">
            <v>18600</v>
          </cell>
          <cell r="T307">
            <v>200</v>
          </cell>
          <cell r="U307">
            <v>1388</v>
          </cell>
          <cell r="V307">
            <v>6500</v>
          </cell>
          <cell r="W307">
            <v>39165</v>
          </cell>
          <cell r="X307">
            <v>0</v>
          </cell>
          <cell r="Y307">
            <v>0</v>
          </cell>
          <cell r="Z307">
            <v>72213</v>
          </cell>
          <cell r="AA307">
            <v>47000</v>
          </cell>
          <cell r="AB307">
            <v>119213</v>
          </cell>
          <cell r="AC307">
            <v>0</v>
          </cell>
          <cell r="AD307">
            <v>119213</v>
          </cell>
          <cell r="AE307">
            <v>42430</v>
          </cell>
          <cell r="AF307">
            <v>296666</v>
          </cell>
          <cell r="AG307">
            <v>339096</v>
          </cell>
        </row>
        <row r="308">
          <cell r="A308" t="str">
            <v>309</v>
          </cell>
          <cell r="B308" t="str">
            <v>ARLINGTON</v>
          </cell>
          <cell r="C308">
            <v>142174</v>
          </cell>
          <cell r="D308">
            <v>0</v>
          </cell>
          <cell r="E308">
            <v>142174</v>
          </cell>
          <cell r="F308">
            <v>0</v>
          </cell>
          <cell r="G308">
            <v>0</v>
          </cell>
          <cell r="H308">
            <v>37576</v>
          </cell>
          <cell r="I308">
            <v>775</v>
          </cell>
          <cell r="J308">
            <v>26470</v>
          </cell>
          <cell r="K308">
            <v>89279</v>
          </cell>
          <cell r="L308">
            <v>251514</v>
          </cell>
          <cell r="M308">
            <v>0</v>
          </cell>
          <cell r="N308">
            <v>71950</v>
          </cell>
          <cell r="O308">
            <v>0</v>
          </cell>
          <cell r="P308">
            <v>111577</v>
          </cell>
          <cell r="Q308">
            <v>731315</v>
          </cell>
          <cell r="R308">
            <v>68345</v>
          </cell>
          <cell r="S308">
            <v>106998</v>
          </cell>
          <cell r="T308">
            <v>568</v>
          </cell>
          <cell r="U308">
            <v>87080</v>
          </cell>
          <cell r="V308">
            <v>2300</v>
          </cell>
          <cell r="W308">
            <v>59179</v>
          </cell>
          <cell r="X308">
            <v>68633</v>
          </cell>
          <cell r="Y308">
            <v>0</v>
          </cell>
          <cell r="Z308">
            <v>393103</v>
          </cell>
          <cell r="AA308">
            <v>207542</v>
          </cell>
          <cell r="AB308">
            <v>600645</v>
          </cell>
          <cell r="AC308">
            <v>111577</v>
          </cell>
          <cell r="AD308">
            <v>712222</v>
          </cell>
          <cell r="AE308">
            <v>19093</v>
          </cell>
          <cell r="AF308">
            <v>465493</v>
          </cell>
          <cell r="AG308">
            <v>484586</v>
          </cell>
        </row>
        <row r="309">
          <cell r="A309" t="str">
            <v>310</v>
          </cell>
          <cell r="B309" t="str">
            <v>CLERMONT</v>
          </cell>
          <cell r="C309">
            <v>213351</v>
          </cell>
          <cell r="D309">
            <v>0</v>
          </cell>
          <cell r="E309">
            <v>213351</v>
          </cell>
          <cell r="F309">
            <v>0</v>
          </cell>
          <cell r="G309">
            <v>0</v>
          </cell>
          <cell r="H309">
            <v>50230</v>
          </cell>
          <cell r="I309">
            <v>1775</v>
          </cell>
          <cell r="J309">
            <v>3590</v>
          </cell>
          <cell r="K309">
            <v>95633</v>
          </cell>
          <cell r="L309">
            <v>258595</v>
          </cell>
          <cell r="M309">
            <v>0</v>
          </cell>
          <cell r="N309">
            <v>15150</v>
          </cell>
          <cell r="O309">
            <v>0</v>
          </cell>
          <cell r="P309">
            <v>126087</v>
          </cell>
          <cell r="Q309">
            <v>764411</v>
          </cell>
          <cell r="R309">
            <v>64536</v>
          </cell>
          <cell r="S309">
            <v>124160</v>
          </cell>
          <cell r="T309">
            <v>674</v>
          </cell>
          <cell r="U309">
            <v>76320</v>
          </cell>
          <cell r="V309">
            <v>0</v>
          </cell>
          <cell r="W309">
            <v>129500</v>
          </cell>
          <cell r="X309">
            <v>0</v>
          </cell>
          <cell r="Y309">
            <v>40000</v>
          </cell>
          <cell r="Z309">
            <v>435190</v>
          </cell>
          <cell r="AA309">
            <v>204200</v>
          </cell>
          <cell r="AB309">
            <v>639390</v>
          </cell>
          <cell r="AC309">
            <v>126087</v>
          </cell>
          <cell r="AD309">
            <v>765477</v>
          </cell>
          <cell r="AE309">
            <v>-1066</v>
          </cell>
          <cell r="AF309">
            <v>332253</v>
          </cell>
          <cell r="AG309">
            <v>331187</v>
          </cell>
        </row>
        <row r="310">
          <cell r="A310" t="str">
            <v>312</v>
          </cell>
          <cell r="B310" t="str">
            <v>ELGIN</v>
          </cell>
          <cell r="C310">
            <v>259816</v>
          </cell>
          <cell r="D310">
            <v>0</v>
          </cell>
          <cell r="E310">
            <v>259816</v>
          </cell>
          <cell r="F310">
            <v>0</v>
          </cell>
          <cell r="G310">
            <v>0</v>
          </cell>
          <cell r="H310">
            <v>56809</v>
          </cell>
          <cell r="I310">
            <v>2100</v>
          </cell>
          <cell r="J310">
            <v>1700</v>
          </cell>
          <cell r="K310">
            <v>92000</v>
          </cell>
          <cell r="L310">
            <v>287850</v>
          </cell>
          <cell r="M310">
            <v>0</v>
          </cell>
          <cell r="N310">
            <v>8000</v>
          </cell>
          <cell r="O310">
            <v>0</v>
          </cell>
          <cell r="P310">
            <v>104000</v>
          </cell>
          <cell r="Q310">
            <v>812275</v>
          </cell>
          <cell r="R310">
            <v>40210</v>
          </cell>
          <cell r="S310">
            <v>124000</v>
          </cell>
          <cell r="T310">
            <v>0</v>
          </cell>
          <cell r="U310">
            <v>55500</v>
          </cell>
          <cell r="V310">
            <v>9000</v>
          </cell>
          <cell r="W310">
            <v>94650</v>
          </cell>
          <cell r="X310">
            <v>113770</v>
          </cell>
          <cell r="Y310">
            <v>0</v>
          </cell>
          <cell r="Z310">
            <v>437130</v>
          </cell>
          <cell r="AA310">
            <v>268000</v>
          </cell>
          <cell r="AB310">
            <v>705130</v>
          </cell>
          <cell r="AC310">
            <v>104000</v>
          </cell>
          <cell r="AD310">
            <v>809130</v>
          </cell>
          <cell r="AE310">
            <v>3145</v>
          </cell>
          <cell r="AF310">
            <v>317134</v>
          </cell>
          <cell r="AG310">
            <v>320279</v>
          </cell>
        </row>
        <row r="311">
          <cell r="A311" t="str">
            <v>313</v>
          </cell>
          <cell r="B311" t="str">
            <v>FAYETTE</v>
          </cell>
          <cell r="C311">
            <v>350842</v>
          </cell>
          <cell r="D311">
            <v>0</v>
          </cell>
          <cell r="E311">
            <v>350842</v>
          </cell>
          <cell r="F311">
            <v>0</v>
          </cell>
          <cell r="G311">
            <v>58371</v>
          </cell>
          <cell r="H311">
            <v>107673</v>
          </cell>
          <cell r="I311">
            <v>2090</v>
          </cell>
          <cell r="J311">
            <v>157690</v>
          </cell>
          <cell r="K311">
            <v>169442</v>
          </cell>
          <cell r="L311">
            <v>993693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1839801</v>
          </cell>
          <cell r="R311">
            <v>492184</v>
          </cell>
          <cell r="S311">
            <v>385406</v>
          </cell>
          <cell r="T311">
            <v>0</v>
          </cell>
          <cell r="U311">
            <v>137239</v>
          </cell>
          <cell r="V311">
            <v>53620</v>
          </cell>
          <cell r="W311">
            <v>68217</v>
          </cell>
          <cell r="X311">
            <v>3969</v>
          </cell>
          <cell r="Y311">
            <v>58371</v>
          </cell>
          <cell r="Z311">
            <v>1199006</v>
          </cell>
          <cell r="AA311">
            <v>564364</v>
          </cell>
          <cell r="AB311">
            <v>1763370</v>
          </cell>
          <cell r="AC311">
            <v>0</v>
          </cell>
          <cell r="AD311">
            <v>1763370</v>
          </cell>
          <cell r="AE311">
            <v>76431</v>
          </cell>
          <cell r="AF311">
            <v>2662594</v>
          </cell>
          <cell r="AG311">
            <v>2739025</v>
          </cell>
        </row>
        <row r="312">
          <cell r="A312" t="str">
            <v>314</v>
          </cell>
          <cell r="B312" t="str">
            <v>HAWKEYE</v>
          </cell>
          <cell r="C312">
            <v>92344</v>
          </cell>
          <cell r="D312">
            <v>0</v>
          </cell>
          <cell r="E312">
            <v>92344</v>
          </cell>
          <cell r="F312">
            <v>0</v>
          </cell>
          <cell r="G312">
            <v>32500</v>
          </cell>
          <cell r="H312">
            <v>58333</v>
          </cell>
          <cell r="I312">
            <v>1230</v>
          </cell>
          <cell r="J312">
            <v>600</v>
          </cell>
          <cell r="K312">
            <v>97774</v>
          </cell>
          <cell r="L312">
            <v>345634</v>
          </cell>
          <cell r="M312">
            <v>0</v>
          </cell>
          <cell r="N312">
            <v>1000</v>
          </cell>
          <cell r="O312">
            <v>0</v>
          </cell>
          <cell r="P312">
            <v>36240</v>
          </cell>
          <cell r="Q312">
            <v>665655</v>
          </cell>
          <cell r="R312">
            <v>51340</v>
          </cell>
          <cell r="S312">
            <v>146700</v>
          </cell>
          <cell r="T312">
            <v>0</v>
          </cell>
          <cell r="U312">
            <v>29734</v>
          </cell>
          <cell r="V312">
            <v>12500</v>
          </cell>
          <cell r="W312">
            <v>60245</v>
          </cell>
          <cell r="X312">
            <v>0</v>
          </cell>
          <cell r="Y312">
            <v>0</v>
          </cell>
          <cell r="Z312">
            <v>300519</v>
          </cell>
          <cell r="AA312">
            <v>285700</v>
          </cell>
          <cell r="AB312">
            <v>586219</v>
          </cell>
          <cell r="AC312">
            <v>36240</v>
          </cell>
          <cell r="AD312">
            <v>622459</v>
          </cell>
          <cell r="AE312">
            <v>43196</v>
          </cell>
          <cell r="AF312">
            <v>446296</v>
          </cell>
          <cell r="AG312">
            <v>489492</v>
          </cell>
        </row>
        <row r="313">
          <cell r="A313" t="str">
            <v>315</v>
          </cell>
          <cell r="B313" t="str">
            <v>MAYNARD</v>
          </cell>
          <cell r="C313">
            <v>177366</v>
          </cell>
          <cell r="D313">
            <v>0</v>
          </cell>
          <cell r="E313">
            <v>177366</v>
          </cell>
          <cell r="F313">
            <v>0</v>
          </cell>
          <cell r="G313">
            <v>0</v>
          </cell>
          <cell r="H313">
            <v>43562</v>
          </cell>
          <cell r="I313">
            <v>625</v>
          </cell>
          <cell r="J313">
            <v>35400</v>
          </cell>
          <cell r="K313">
            <v>76805</v>
          </cell>
          <cell r="L313">
            <v>205115</v>
          </cell>
          <cell r="M313">
            <v>0</v>
          </cell>
          <cell r="N313">
            <v>1900</v>
          </cell>
          <cell r="O313">
            <v>0</v>
          </cell>
          <cell r="P313">
            <v>63167</v>
          </cell>
          <cell r="Q313">
            <v>603940</v>
          </cell>
          <cell r="R313">
            <v>23822</v>
          </cell>
          <cell r="S313">
            <v>78085</v>
          </cell>
          <cell r="T313">
            <v>990</v>
          </cell>
          <cell r="U313">
            <v>101214</v>
          </cell>
          <cell r="V313">
            <v>300</v>
          </cell>
          <cell r="W313">
            <v>135098</v>
          </cell>
          <cell r="X313">
            <v>0</v>
          </cell>
          <cell r="Y313">
            <v>0</v>
          </cell>
          <cell r="Z313">
            <v>339509</v>
          </cell>
          <cell r="AA313">
            <v>203205</v>
          </cell>
          <cell r="AB313">
            <v>542714</v>
          </cell>
          <cell r="AC313">
            <v>63167</v>
          </cell>
          <cell r="AD313">
            <v>605881</v>
          </cell>
          <cell r="AE313">
            <v>-1941</v>
          </cell>
          <cell r="AF313">
            <v>505893</v>
          </cell>
          <cell r="AG313">
            <v>503952</v>
          </cell>
        </row>
        <row r="314">
          <cell r="A314" t="str">
            <v>316</v>
          </cell>
          <cell r="B314" t="str">
            <v>OELWEIN</v>
          </cell>
          <cell r="C314">
            <v>2333508</v>
          </cell>
          <cell r="D314">
            <v>0</v>
          </cell>
          <cell r="E314">
            <v>2333508</v>
          </cell>
          <cell r="F314">
            <v>0</v>
          </cell>
          <cell r="G314">
            <v>69492</v>
          </cell>
          <cell r="H314">
            <v>1015155</v>
          </cell>
          <cell r="I314">
            <v>85700</v>
          </cell>
          <cell r="J314">
            <v>194275</v>
          </cell>
          <cell r="K314">
            <v>2282456</v>
          </cell>
          <cell r="L314">
            <v>3197715</v>
          </cell>
          <cell r="M314">
            <v>0</v>
          </cell>
          <cell r="N314">
            <v>181350</v>
          </cell>
          <cell r="O314">
            <v>239500</v>
          </cell>
          <cell r="P314">
            <v>2448491</v>
          </cell>
          <cell r="Q314">
            <v>12047642</v>
          </cell>
          <cell r="R314">
            <v>1638078</v>
          </cell>
          <cell r="S314">
            <v>768900</v>
          </cell>
          <cell r="T314">
            <v>40000</v>
          </cell>
          <cell r="U314">
            <v>827097</v>
          </cell>
          <cell r="V314">
            <v>933297</v>
          </cell>
          <cell r="W314">
            <v>428200</v>
          </cell>
          <cell r="X314">
            <v>1028794</v>
          </cell>
          <cell r="Y314">
            <v>1035730</v>
          </cell>
          <cell r="Z314">
            <v>6700096</v>
          </cell>
          <cell r="AA314">
            <v>3774622</v>
          </cell>
          <cell r="AB314">
            <v>10474718</v>
          </cell>
          <cell r="AC314">
            <v>2448491</v>
          </cell>
          <cell r="AD314">
            <v>12923209</v>
          </cell>
          <cell r="AE314">
            <v>-875567</v>
          </cell>
          <cell r="AF314">
            <v>6205845</v>
          </cell>
          <cell r="AG314">
            <v>5330278</v>
          </cell>
        </row>
        <row r="315">
          <cell r="A315" t="str">
            <v>317</v>
          </cell>
          <cell r="B315" t="str">
            <v>RANDALIA</v>
          </cell>
          <cell r="C315">
            <v>9693</v>
          </cell>
          <cell r="D315">
            <v>0</v>
          </cell>
          <cell r="E315">
            <v>9693</v>
          </cell>
          <cell r="F315">
            <v>0</v>
          </cell>
          <cell r="G315">
            <v>0</v>
          </cell>
          <cell r="H315">
            <v>5026</v>
          </cell>
          <cell r="I315">
            <v>0</v>
          </cell>
          <cell r="J315">
            <v>0</v>
          </cell>
          <cell r="K315">
            <v>4350</v>
          </cell>
          <cell r="L315">
            <v>25300</v>
          </cell>
          <cell r="M315">
            <v>0</v>
          </cell>
          <cell r="N315">
            <v>52</v>
          </cell>
          <cell r="O315">
            <v>0</v>
          </cell>
          <cell r="P315">
            <v>0</v>
          </cell>
          <cell r="Q315">
            <v>44421</v>
          </cell>
          <cell r="R315">
            <v>2380</v>
          </cell>
          <cell r="S315">
            <v>9765</v>
          </cell>
          <cell r="T315">
            <v>0</v>
          </cell>
          <cell r="U315">
            <v>880</v>
          </cell>
          <cell r="V315">
            <v>0</v>
          </cell>
          <cell r="W315">
            <v>18755</v>
          </cell>
          <cell r="X315">
            <v>0</v>
          </cell>
          <cell r="Y315">
            <v>0</v>
          </cell>
          <cell r="Z315">
            <v>31780</v>
          </cell>
          <cell r="AA315">
            <v>18963</v>
          </cell>
          <cell r="AB315">
            <v>50743</v>
          </cell>
          <cell r="AC315">
            <v>0</v>
          </cell>
          <cell r="AD315">
            <v>50743</v>
          </cell>
          <cell r="AE315">
            <v>-6322</v>
          </cell>
          <cell r="AF315">
            <v>73693</v>
          </cell>
          <cell r="AG315">
            <v>67371</v>
          </cell>
        </row>
        <row r="316">
          <cell r="A316" t="str">
            <v>318</v>
          </cell>
          <cell r="B316" t="str">
            <v>ST LUCAS</v>
          </cell>
          <cell r="C316">
            <v>56917</v>
          </cell>
          <cell r="D316">
            <v>0</v>
          </cell>
          <cell r="E316">
            <v>56917</v>
          </cell>
          <cell r="F316">
            <v>0</v>
          </cell>
          <cell r="G316">
            <v>0</v>
          </cell>
          <cell r="H316">
            <v>10982</v>
          </cell>
          <cell r="I316">
            <v>1305</v>
          </cell>
          <cell r="J316">
            <v>38750</v>
          </cell>
          <cell r="K316">
            <v>41237</v>
          </cell>
          <cell r="L316">
            <v>41000</v>
          </cell>
          <cell r="M316">
            <v>750</v>
          </cell>
          <cell r="N316">
            <v>2000</v>
          </cell>
          <cell r="O316">
            <v>0</v>
          </cell>
          <cell r="P316">
            <v>0</v>
          </cell>
          <cell r="Q316">
            <v>192941</v>
          </cell>
          <cell r="R316">
            <v>30519</v>
          </cell>
          <cell r="S316">
            <v>30000</v>
          </cell>
          <cell r="T316">
            <v>200</v>
          </cell>
          <cell r="U316">
            <v>40600</v>
          </cell>
          <cell r="V316">
            <v>0</v>
          </cell>
          <cell r="W316">
            <v>21400</v>
          </cell>
          <cell r="X316">
            <v>21427</v>
          </cell>
          <cell r="Y316">
            <v>0</v>
          </cell>
          <cell r="Z316">
            <v>144146</v>
          </cell>
          <cell r="AA316">
            <v>30130</v>
          </cell>
          <cell r="AB316">
            <v>174276</v>
          </cell>
          <cell r="AC316">
            <v>0</v>
          </cell>
          <cell r="AD316">
            <v>174276</v>
          </cell>
          <cell r="AE316">
            <v>18665</v>
          </cell>
          <cell r="AF316">
            <v>297031</v>
          </cell>
          <cell r="AG316">
            <v>315696</v>
          </cell>
        </row>
        <row r="317">
          <cell r="A317" t="str">
            <v>319</v>
          </cell>
          <cell r="B317" t="str">
            <v>WADENA</v>
          </cell>
          <cell r="C317">
            <v>34983</v>
          </cell>
          <cell r="D317">
            <v>0</v>
          </cell>
          <cell r="E317">
            <v>34983</v>
          </cell>
          <cell r="F317">
            <v>0</v>
          </cell>
          <cell r="G317">
            <v>0</v>
          </cell>
          <cell r="H317">
            <v>18608</v>
          </cell>
          <cell r="I317">
            <v>250</v>
          </cell>
          <cell r="J317">
            <v>1000</v>
          </cell>
          <cell r="K317">
            <v>26759</v>
          </cell>
          <cell r="L317">
            <v>90970</v>
          </cell>
          <cell r="M317">
            <v>0</v>
          </cell>
          <cell r="N317">
            <v>49215</v>
          </cell>
          <cell r="O317">
            <v>0</v>
          </cell>
          <cell r="P317">
            <v>10000</v>
          </cell>
          <cell r="Q317">
            <v>231785</v>
          </cell>
          <cell r="R317">
            <v>22850</v>
          </cell>
          <cell r="S317">
            <v>25550</v>
          </cell>
          <cell r="T317">
            <v>297</v>
          </cell>
          <cell r="U317">
            <v>25140</v>
          </cell>
          <cell r="V317">
            <v>272</v>
          </cell>
          <cell r="W317">
            <v>22550</v>
          </cell>
          <cell r="X317">
            <v>0</v>
          </cell>
          <cell r="Y317">
            <v>0</v>
          </cell>
          <cell r="Z317">
            <v>96659</v>
          </cell>
          <cell r="AA317">
            <v>96040</v>
          </cell>
          <cell r="AB317">
            <v>192699</v>
          </cell>
          <cell r="AC317">
            <v>10000</v>
          </cell>
          <cell r="AD317">
            <v>202699</v>
          </cell>
          <cell r="AE317">
            <v>29086</v>
          </cell>
          <cell r="AF317">
            <v>322528</v>
          </cell>
          <cell r="AG317">
            <v>351614</v>
          </cell>
        </row>
        <row r="318">
          <cell r="A318" t="str">
            <v>320</v>
          </cell>
          <cell r="B318" t="str">
            <v>WAUCOMA</v>
          </cell>
          <cell r="C318">
            <v>66795</v>
          </cell>
          <cell r="D318">
            <v>0</v>
          </cell>
          <cell r="E318">
            <v>66795</v>
          </cell>
          <cell r="F318">
            <v>0</v>
          </cell>
          <cell r="G318">
            <v>0</v>
          </cell>
          <cell r="H318">
            <v>21494</v>
          </cell>
          <cell r="I318">
            <v>1300</v>
          </cell>
          <cell r="J318">
            <v>1500</v>
          </cell>
          <cell r="K318">
            <v>46790</v>
          </cell>
          <cell r="L318">
            <v>142000</v>
          </cell>
          <cell r="M318">
            <v>0</v>
          </cell>
          <cell r="N318">
            <v>6000</v>
          </cell>
          <cell r="O318">
            <v>30000</v>
          </cell>
          <cell r="P318">
            <v>2800</v>
          </cell>
          <cell r="Q318">
            <v>318679</v>
          </cell>
          <cell r="R318">
            <v>29970</v>
          </cell>
          <cell r="S318">
            <v>106400</v>
          </cell>
          <cell r="T318">
            <v>0</v>
          </cell>
          <cell r="U318">
            <v>26150</v>
          </cell>
          <cell r="V318">
            <v>1000</v>
          </cell>
          <cell r="W318">
            <v>48250</v>
          </cell>
          <cell r="X318">
            <v>0</v>
          </cell>
          <cell r="Y318">
            <v>0</v>
          </cell>
          <cell r="Z318">
            <v>211770</v>
          </cell>
          <cell r="AA318">
            <v>86000</v>
          </cell>
          <cell r="AB318">
            <v>297770</v>
          </cell>
          <cell r="AC318">
            <v>2800</v>
          </cell>
          <cell r="AD318">
            <v>300570</v>
          </cell>
          <cell r="AE318">
            <v>18109</v>
          </cell>
          <cell r="AF318">
            <v>366123</v>
          </cell>
          <cell r="AG318">
            <v>384232</v>
          </cell>
        </row>
        <row r="319">
          <cell r="A319" t="str">
            <v>321</v>
          </cell>
          <cell r="B319" t="str">
            <v>WESTGATE</v>
          </cell>
          <cell r="C319">
            <v>38887</v>
          </cell>
          <cell r="D319">
            <v>0</v>
          </cell>
          <cell r="E319">
            <v>38887</v>
          </cell>
          <cell r="F319">
            <v>0</v>
          </cell>
          <cell r="G319">
            <v>0</v>
          </cell>
          <cell r="H319">
            <v>14408</v>
          </cell>
          <cell r="I319">
            <v>780</v>
          </cell>
          <cell r="J319">
            <v>0</v>
          </cell>
          <cell r="K319">
            <v>21100</v>
          </cell>
          <cell r="L319">
            <v>72836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148011</v>
          </cell>
          <cell r="R319">
            <v>4771</v>
          </cell>
          <cell r="S319">
            <v>31727</v>
          </cell>
          <cell r="T319">
            <v>275</v>
          </cell>
          <cell r="U319">
            <v>30308</v>
          </cell>
          <cell r="V319">
            <v>0</v>
          </cell>
          <cell r="W319">
            <v>28840</v>
          </cell>
          <cell r="X319">
            <v>0</v>
          </cell>
          <cell r="Y319">
            <v>0</v>
          </cell>
          <cell r="Z319">
            <v>95921</v>
          </cell>
          <cell r="AA319">
            <v>64353</v>
          </cell>
          <cell r="AB319">
            <v>160274</v>
          </cell>
          <cell r="AC319">
            <v>0</v>
          </cell>
          <cell r="AD319">
            <v>160274</v>
          </cell>
          <cell r="AE319">
            <v>-12263</v>
          </cell>
          <cell r="AF319">
            <v>-65564</v>
          </cell>
          <cell r="AG319">
            <v>-77827</v>
          </cell>
        </row>
        <row r="320">
          <cell r="A320" t="str">
            <v>322</v>
          </cell>
          <cell r="B320" t="str">
            <v>WEST UNION</v>
          </cell>
          <cell r="C320">
            <v>1139390</v>
          </cell>
          <cell r="D320">
            <v>0</v>
          </cell>
          <cell r="E320">
            <v>1139390</v>
          </cell>
          <cell r="F320">
            <v>0</v>
          </cell>
          <cell r="G320">
            <v>77961</v>
          </cell>
          <cell r="H320">
            <v>249723</v>
          </cell>
          <cell r="I320">
            <v>47900</v>
          </cell>
          <cell r="J320">
            <v>39504</v>
          </cell>
          <cell r="K320">
            <v>796251</v>
          </cell>
          <cell r="L320">
            <v>1168350</v>
          </cell>
          <cell r="M320">
            <v>0</v>
          </cell>
          <cell r="N320">
            <v>42708</v>
          </cell>
          <cell r="O320">
            <v>700000</v>
          </cell>
          <cell r="P320">
            <v>210538</v>
          </cell>
          <cell r="Q320">
            <v>4472325</v>
          </cell>
          <cell r="R320">
            <v>878604</v>
          </cell>
          <cell r="S320">
            <v>910151</v>
          </cell>
          <cell r="T320">
            <v>0</v>
          </cell>
          <cell r="U320">
            <v>432121</v>
          </cell>
          <cell r="V320">
            <v>122300</v>
          </cell>
          <cell r="W320">
            <v>154131</v>
          </cell>
          <cell r="X320">
            <v>205472</v>
          </cell>
          <cell r="Y320">
            <v>70700</v>
          </cell>
          <cell r="Z320">
            <v>2773479</v>
          </cell>
          <cell r="AA320">
            <v>1474577</v>
          </cell>
          <cell r="AB320">
            <v>4248056</v>
          </cell>
          <cell r="AC320">
            <v>210538</v>
          </cell>
          <cell r="AD320">
            <v>4458594</v>
          </cell>
          <cell r="AE320">
            <v>13731</v>
          </cell>
          <cell r="AF320">
            <v>2671520</v>
          </cell>
          <cell r="AG320">
            <v>2685251</v>
          </cell>
        </row>
        <row r="321">
          <cell r="A321" t="str">
            <v>323</v>
          </cell>
          <cell r="B321" t="str">
            <v>CHARLES CITY</v>
          </cell>
          <cell r="C321">
            <v>3804490</v>
          </cell>
          <cell r="D321">
            <v>0</v>
          </cell>
          <cell r="E321">
            <v>3804490</v>
          </cell>
          <cell r="F321">
            <v>0</v>
          </cell>
          <cell r="G321">
            <v>286931</v>
          </cell>
          <cell r="H321">
            <v>1010145</v>
          </cell>
          <cell r="I321">
            <v>61100</v>
          </cell>
          <cell r="J321">
            <v>216283</v>
          </cell>
          <cell r="K321">
            <v>2166061</v>
          </cell>
          <cell r="L321">
            <v>6668151</v>
          </cell>
          <cell r="M321">
            <v>0</v>
          </cell>
          <cell r="N321">
            <v>495161</v>
          </cell>
          <cell r="O321">
            <v>975150</v>
          </cell>
          <cell r="P321">
            <v>2411638</v>
          </cell>
          <cell r="Q321">
            <v>18095110</v>
          </cell>
          <cell r="R321">
            <v>2925298</v>
          </cell>
          <cell r="S321">
            <v>1574817</v>
          </cell>
          <cell r="T321">
            <v>424180</v>
          </cell>
          <cell r="U321">
            <v>1316538</v>
          </cell>
          <cell r="V321">
            <v>2150204</v>
          </cell>
          <cell r="W321">
            <v>546001</v>
          </cell>
          <cell r="X321">
            <v>880117</v>
          </cell>
          <cell r="Y321">
            <v>1410000</v>
          </cell>
          <cell r="Z321">
            <v>11227155</v>
          </cell>
          <cell r="AA321">
            <v>4626812</v>
          </cell>
          <cell r="AB321">
            <v>15853967</v>
          </cell>
          <cell r="AC321">
            <v>2411638</v>
          </cell>
          <cell r="AD321">
            <v>18265605</v>
          </cell>
          <cell r="AE321">
            <v>-170495</v>
          </cell>
          <cell r="AF321">
            <v>13573528</v>
          </cell>
          <cell r="AG321">
            <v>13403033</v>
          </cell>
        </row>
        <row r="322">
          <cell r="A322" t="str">
            <v>324</v>
          </cell>
          <cell r="B322" t="str">
            <v>COLWELL</v>
          </cell>
          <cell r="C322">
            <v>14074</v>
          </cell>
          <cell r="D322">
            <v>0</v>
          </cell>
          <cell r="E322">
            <v>14074</v>
          </cell>
          <cell r="F322">
            <v>0</v>
          </cell>
          <cell r="G322">
            <v>0</v>
          </cell>
          <cell r="H322">
            <v>6668</v>
          </cell>
          <cell r="I322">
            <v>465</v>
          </cell>
          <cell r="J322">
            <v>40</v>
          </cell>
          <cell r="K322">
            <v>11269</v>
          </cell>
          <cell r="L322">
            <v>12250</v>
          </cell>
          <cell r="M322">
            <v>0</v>
          </cell>
          <cell r="N322">
            <v>1600</v>
          </cell>
          <cell r="O322">
            <v>0</v>
          </cell>
          <cell r="P322">
            <v>0</v>
          </cell>
          <cell r="Q322">
            <v>46366</v>
          </cell>
          <cell r="R322">
            <v>3200</v>
          </cell>
          <cell r="S322">
            <v>14550</v>
          </cell>
          <cell r="T322">
            <v>0</v>
          </cell>
          <cell r="U322">
            <v>4968</v>
          </cell>
          <cell r="V322">
            <v>0</v>
          </cell>
          <cell r="W322">
            <v>13582</v>
          </cell>
          <cell r="X322">
            <v>0</v>
          </cell>
          <cell r="Y322">
            <v>0</v>
          </cell>
          <cell r="Z322">
            <v>36300</v>
          </cell>
          <cell r="AA322">
            <v>9500</v>
          </cell>
          <cell r="AB322">
            <v>45800</v>
          </cell>
          <cell r="AC322">
            <v>0</v>
          </cell>
          <cell r="AD322">
            <v>45800</v>
          </cell>
          <cell r="AE322">
            <v>566</v>
          </cell>
          <cell r="AF322">
            <v>88021</v>
          </cell>
          <cell r="AG322">
            <v>88587</v>
          </cell>
        </row>
        <row r="323">
          <cell r="A323" t="str">
            <v>325</v>
          </cell>
          <cell r="B323" t="str">
            <v>FLOYD</v>
          </cell>
          <cell r="C323">
            <v>85224</v>
          </cell>
          <cell r="D323">
            <v>0</v>
          </cell>
          <cell r="E323">
            <v>85224</v>
          </cell>
          <cell r="F323">
            <v>0</v>
          </cell>
          <cell r="G323">
            <v>29943</v>
          </cell>
          <cell r="H323">
            <v>31156</v>
          </cell>
          <cell r="I323">
            <v>1200</v>
          </cell>
          <cell r="J323">
            <v>7200</v>
          </cell>
          <cell r="K323">
            <v>42402</v>
          </cell>
          <cell r="L323">
            <v>128000</v>
          </cell>
          <cell r="M323">
            <v>0</v>
          </cell>
          <cell r="N323">
            <v>13000</v>
          </cell>
          <cell r="O323">
            <v>0</v>
          </cell>
          <cell r="P323">
            <v>126443</v>
          </cell>
          <cell r="Q323">
            <v>464568</v>
          </cell>
          <cell r="R323">
            <v>14429</v>
          </cell>
          <cell r="S323">
            <v>120860</v>
          </cell>
          <cell r="T323">
            <v>2600</v>
          </cell>
          <cell r="U323">
            <v>20140</v>
          </cell>
          <cell r="V323">
            <v>750</v>
          </cell>
          <cell r="W323">
            <v>84160</v>
          </cell>
          <cell r="X323">
            <v>29943</v>
          </cell>
          <cell r="Y323">
            <v>0</v>
          </cell>
          <cell r="Z323">
            <v>272882</v>
          </cell>
          <cell r="AA323">
            <v>233452</v>
          </cell>
          <cell r="AB323">
            <v>506334</v>
          </cell>
          <cell r="AC323">
            <v>126443</v>
          </cell>
          <cell r="AD323">
            <v>632777</v>
          </cell>
          <cell r="AE323">
            <v>-168209</v>
          </cell>
          <cell r="AF323">
            <v>487019</v>
          </cell>
          <cell r="AG323">
            <v>318810</v>
          </cell>
        </row>
        <row r="324">
          <cell r="A324" t="str">
            <v>326</v>
          </cell>
          <cell r="B324" t="str">
            <v>MARBLE ROCK</v>
          </cell>
          <cell r="C324">
            <v>58668</v>
          </cell>
          <cell r="D324">
            <v>0</v>
          </cell>
          <cell r="E324">
            <v>58668</v>
          </cell>
          <cell r="F324">
            <v>0</v>
          </cell>
          <cell r="G324">
            <v>174798</v>
          </cell>
          <cell r="H324">
            <v>2727</v>
          </cell>
          <cell r="I324">
            <v>250</v>
          </cell>
          <cell r="J324">
            <v>2100</v>
          </cell>
          <cell r="K324">
            <v>86569</v>
          </cell>
          <cell r="L324">
            <v>87500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412612</v>
          </cell>
          <cell r="R324">
            <v>17301</v>
          </cell>
          <cell r="S324">
            <v>32506</v>
          </cell>
          <cell r="T324">
            <v>2195</v>
          </cell>
          <cell r="U324">
            <v>51240</v>
          </cell>
          <cell r="V324">
            <v>43489</v>
          </cell>
          <cell r="W324">
            <v>70823</v>
          </cell>
          <cell r="X324">
            <v>131309</v>
          </cell>
          <cell r="Y324">
            <v>0</v>
          </cell>
          <cell r="Z324">
            <v>348863</v>
          </cell>
          <cell r="AA324">
            <v>85693</v>
          </cell>
          <cell r="AB324">
            <v>434556</v>
          </cell>
          <cell r="AC324">
            <v>0</v>
          </cell>
          <cell r="AD324">
            <v>434556</v>
          </cell>
          <cell r="AE324">
            <v>-21944</v>
          </cell>
          <cell r="AF324">
            <v>735948</v>
          </cell>
          <cell r="AG324">
            <v>714004</v>
          </cell>
        </row>
        <row r="325">
          <cell r="A325" t="str">
            <v>327</v>
          </cell>
          <cell r="B325" t="str">
            <v>NORA SPRINGS</v>
          </cell>
          <cell r="C325">
            <v>413883</v>
          </cell>
          <cell r="D325">
            <v>0</v>
          </cell>
          <cell r="E325">
            <v>413883</v>
          </cell>
          <cell r="F325">
            <v>0</v>
          </cell>
          <cell r="G325">
            <v>0</v>
          </cell>
          <cell r="H325">
            <v>145537</v>
          </cell>
          <cell r="I325">
            <v>1200</v>
          </cell>
          <cell r="J325">
            <v>3315</v>
          </cell>
          <cell r="K325">
            <v>366789</v>
          </cell>
          <cell r="L325">
            <v>676401</v>
          </cell>
          <cell r="M325">
            <v>0</v>
          </cell>
          <cell r="N325">
            <v>79325</v>
          </cell>
          <cell r="O325">
            <v>319934</v>
          </cell>
          <cell r="P325">
            <v>487521</v>
          </cell>
          <cell r="Q325">
            <v>2493905</v>
          </cell>
          <cell r="R325">
            <v>169786</v>
          </cell>
          <cell r="S325">
            <v>664288</v>
          </cell>
          <cell r="T325">
            <v>5000</v>
          </cell>
          <cell r="U325">
            <v>223131</v>
          </cell>
          <cell r="V325">
            <v>20875</v>
          </cell>
          <cell r="W325">
            <v>146101</v>
          </cell>
          <cell r="X325">
            <v>15507</v>
          </cell>
          <cell r="Y325">
            <v>722134</v>
          </cell>
          <cell r="Z325">
            <v>1966822</v>
          </cell>
          <cell r="AA325">
            <v>514532</v>
          </cell>
          <cell r="AB325">
            <v>2481354</v>
          </cell>
          <cell r="AC325">
            <v>487521</v>
          </cell>
          <cell r="AD325">
            <v>2968875</v>
          </cell>
          <cell r="AE325">
            <v>-474970</v>
          </cell>
          <cell r="AF325">
            <v>2076127</v>
          </cell>
          <cell r="AG325">
            <v>1601157</v>
          </cell>
        </row>
        <row r="326">
          <cell r="A326" t="str">
            <v>328</v>
          </cell>
          <cell r="B326" t="str">
            <v>ROCKFORD</v>
          </cell>
          <cell r="C326">
            <v>252727</v>
          </cell>
          <cell r="D326">
            <v>0</v>
          </cell>
          <cell r="E326">
            <v>252727</v>
          </cell>
          <cell r="F326">
            <v>0</v>
          </cell>
          <cell r="G326">
            <v>0</v>
          </cell>
          <cell r="H326">
            <v>77906</v>
          </cell>
          <cell r="I326">
            <v>1475</v>
          </cell>
          <cell r="J326">
            <v>15185</v>
          </cell>
          <cell r="K326">
            <v>130344</v>
          </cell>
          <cell r="L326">
            <v>1374078</v>
          </cell>
          <cell r="M326">
            <v>0</v>
          </cell>
          <cell r="N326">
            <v>45019</v>
          </cell>
          <cell r="O326">
            <v>0</v>
          </cell>
          <cell r="P326">
            <v>205630</v>
          </cell>
          <cell r="Q326">
            <v>2102364</v>
          </cell>
          <cell r="R326">
            <v>27906</v>
          </cell>
          <cell r="S326">
            <v>178345</v>
          </cell>
          <cell r="T326">
            <v>0</v>
          </cell>
          <cell r="U326">
            <v>135761</v>
          </cell>
          <cell r="V326">
            <v>11000</v>
          </cell>
          <cell r="W326">
            <v>254105</v>
          </cell>
          <cell r="X326">
            <v>57880</v>
          </cell>
          <cell r="Y326">
            <v>0</v>
          </cell>
          <cell r="Z326">
            <v>664997</v>
          </cell>
          <cell r="AA326">
            <v>1312988</v>
          </cell>
          <cell r="AB326">
            <v>1977985</v>
          </cell>
          <cell r="AC326">
            <v>205630</v>
          </cell>
          <cell r="AD326">
            <v>2183615</v>
          </cell>
          <cell r="AE326">
            <v>-81251</v>
          </cell>
          <cell r="AF326">
            <v>2383122</v>
          </cell>
          <cell r="AG326">
            <v>2301871</v>
          </cell>
        </row>
        <row r="327">
          <cell r="A327" t="str">
            <v>329</v>
          </cell>
          <cell r="B327" t="str">
            <v>RUDD</v>
          </cell>
          <cell r="C327">
            <v>99114</v>
          </cell>
          <cell r="D327">
            <v>0</v>
          </cell>
          <cell r="E327">
            <v>99114</v>
          </cell>
          <cell r="F327">
            <v>0</v>
          </cell>
          <cell r="G327">
            <v>33572</v>
          </cell>
          <cell r="H327">
            <v>2101</v>
          </cell>
          <cell r="I327">
            <v>600</v>
          </cell>
          <cell r="J327">
            <v>510</v>
          </cell>
          <cell r="K327">
            <v>58071</v>
          </cell>
          <cell r="L327">
            <v>129650</v>
          </cell>
          <cell r="M327">
            <v>0</v>
          </cell>
          <cell r="N327">
            <v>3900</v>
          </cell>
          <cell r="O327">
            <v>0</v>
          </cell>
          <cell r="P327">
            <v>0</v>
          </cell>
          <cell r="Q327">
            <v>327518</v>
          </cell>
          <cell r="R327">
            <v>9840</v>
          </cell>
          <cell r="S327">
            <v>84570</v>
          </cell>
          <cell r="T327">
            <v>0</v>
          </cell>
          <cell r="U327">
            <v>30139</v>
          </cell>
          <cell r="V327">
            <v>30476</v>
          </cell>
          <cell r="W327">
            <v>33574</v>
          </cell>
          <cell r="X327">
            <v>0</v>
          </cell>
          <cell r="Y327">
            <v>33572</v>
          </cell>
          <cell r="Z327">
            <v>222171</v>
          </cell>
          <cell r="AA327">
            <v>111918</v>
          </cell>
          <cell r="AB327">
            <v>334089</v>
          </cell>
          <cell r="AC327">
            <v>0</v>
          </cell>
          <cell r="AD327">
            <v>334089</v>
          </cell>
          <cell r="AE327">
            <v>-6571</v>
          </cell>
          <cell r="AF327">
            <v>508477</v>
          </cell>
          <cell r="AG327">
            <v>501906</v>
          </cell>
        </row>
        <row r="328">
          <cell r="A328" t="str">
            <v>330</v>
          </cell>
          <cell r="B328" t="str">
            <v>ALEXANDER</v>
          </cell>
          <cell r="C328">
            <v>35649</v>
          </cell>
          <cell r="D328">
            <v>0</v>
          </cell>
          <cell r="E328">
            <v>35649</v>
          </cell>
          <cell r="F328">
            <v>0</v>
          </cell>
          <cell r="G328">
            <v>0</v>
          </cell>
          <cell r="H328">
            <v>16673</v>
          </cell>
          <cell r="I328">
            <v>0</v>
          </cell>
          <cell r="J328">
            <v>185</v>
          </cell>
          <cell r="K328">
            <v>13865</v>
          </cell>
          <cell r="L328">
            <v>29200</v>
          </cell>
          <cell r="M328">
            <v>900</v>
          </cell>
          <cell r="N328">
            <v>0</v>
          </cell>
          <cell r="O328">
            <v>0</v>
          </cell>
          <cell r="P328">
            <v>0</v>
          </cell>
          <cell r="Q328">
            <v>96472</v>
          </cell>
          <cell r="R328">
            <v>5749</v>
          </cell>
          <cell r="S328">
            <v>16875</v>
          </cell>
          <cell r="T328">
            <v>1200</v>
          </cell>
          <cell r="U328">
            <v>12250</v>
          </cell>
          <cell r="V328">
            <v>2500</v>
          </cell>
          <cell r="W328">
            <v>31200</v>
          </cell>
          <cell r="X328">
            <v>0</v>
          </cell>
          <cell r="Y328">
            <v>0</v>
          </cell>
          <cell r="Z328">
            <v>69774</v>
          </cell>
          <cell r="AA328">
            <v>25000</v>
          </cell>
          <cell r="AB328">
            <v>94774</v>
          </cell>
          <cell r="AC328">
            <v>0</v>
          </cell>
          <cell r="AD328">
            <v>94774</v>
          </cell>
          <cell r="AE328">
            <v>1698</v>
          </cell>
          <cell r="AF328">
            <v>84201</v>
          </cell>
          <cell r="AG328">
            <v>85899</v>
          </cell>
        </row>
        <row r="329">
          <cell r="A329" t="str">
            <v>331</v>
          </cell>
          <cell r="B329" t="str">
            <v>COULTER</v>
          </cell>
          <cell r="C329">
            <v>73662</v>
          </cell>
          <cell r="D329">
            <v>0</v>
          </cell>
          <cell r="E329">
            <v>73662</v>
          </cell>
          <cell r="F329">
            <v>0</v>
          </cell>
          <cell r="G329">
            <v>0</v>
          </cell>
          <cell r="H329">
            <v>24329</v>
          </cell>
          <cell r="I329">
            <v>465</v>
          </cell>
          <cell r="J329">
            <v>250</v>
          </cell>
          <cell r="K329">
            <v>46507.25</v>
          </cell>
          <cell r="L329">
            <v>78000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223213.25</v>
          </cell>
          <cell r="R329">
            <v>27914</v>
          </cell>
          <cell r="S329">
            <v>40500</v>
          </cell>
          <cell r="T329">
            <v>1250</v>
          </cell>
          <cell r="U329">
            <v>16300</v>
          </cell>
          <cell r="V329">
            <v>5000</v>
          </cell>
          <cell r="W329">
            <v>37700</v>
          </cell>
          <cell r="X329">
            <v>33506</v>
          </cell>
          <cell r="Y329">
            <v>0</v>
          </cell>
          <cell r="Z329">
            <v>162170</v>
          </cell>
          <cell r="AA329">
            <v>65460</v>
          </cell>
          <cell r="AB329">
            <v>227630</v>
          </cell>
          <cell r="AC329">
            <v>0</v>
          </cell>
          <cell r="AD329">
            <v>227630</v>
          </cell>
          <cell r="AE329">
            <v>-4416.75</v>
          </cell>
          <cell r="AF329">
            <v>144854</v>
          </cell>
          <cell r="AG329">
            <v>140437.25</v>
          </cell>
        </row>
        <row r="330">
          <cell r="A330" t="str">
            <v>332</v>
          </cell>
          <cell r="B330" t="str">
            <v>GENEVA</v>
          </cell>
          <cell r="C330">
            <v>29272</v>
          </cell>
          <cell r="D330">
            <v>0</v>
          </cell>
          <cell r="E330">
            <v>29272</v>
          </cell>
          <cell r="F330">
            <v>0</v>
          </cell>
          <cell r="G330">
            <v>0</v>
          </cell>
          <cell r="H330">
            <v>13651</v>
          </cell>
          <cell r="I330">
            <v>390</v>
          </cell>
          <cell r="J330">
            <v>2000</v>
          </cell>
          <cell r="K330">
            <v>19000</v>
          </cell>
          <cell r="L330">
            <v>29000</v>
          </cell>
          <cell r="M330">
            <v>10545</v>
          </cell>
          <cell r="N330">
            <v>0</v>
          </cell>
          <cell r="O330">
            <v>0</v>
          </cell>
          <cell r="P330">
            <v>1000</v>
          </cell>
          <cell r="Q330">
            <v>104858</v>
          </cell>
          <cell r="R330">
            <v>28295</v>
          </cell>
          <cell r="S330">
            <v>16500</v>
          </cell>
          <cell r="T330">
            <v>0</v>
          </cell>
          <cell r="U330">
            <v>3330</v>
          </cell>
          <cell r="V330">
            <v>5000</v>
          </cell>
          <cell r="W330">
            <v>31280</v>
          </cell>
          <cell r="X330">
            <v>0</v>
          </cell>
          <cell r="Y330">
            <v>0</v>
          </cell>
          <cell r="Z330">
            <v>84405</v>
          </cell>
          <cell r="AA330">
            <v>33200</v>
          </cell>
          <cell r="AB330">
            <v>117605</v>
          </cell>
          <cell r="AC330">
            <v>1000</v>
          </cell>
          <cell r="AD330">
            <v>118605</v>
          </cell>
          <cell r="AE330">
            <v>-13747</v>
          </cell>
          <cell r="AF330">
            <v>540759</v>
          </cell>
          <cell r="AG330">
            <v>527012</v>
          </cell>
        </row>
        <row r="331">
          <cell r="A331" t="str">
            <v>333</v>
          </cell>
          <cell r="B331" t="str">
            <v>HAMPTON</v>
          </cell>
          <cell r="C331">
            <v>1349544</v>
          </cell>
          <cell r="D331">
            <v>0</v>
          </cell>
          <cell r="E331">
            <v>1349544</v>
          </cell>
          <cell r="F331">
            <v>0</v>
          </cell>
          <cell r="G331">
            <v>329933</v>
          </cell>
          <cell r="H331">
            <v>470441</v>
          </cell>
          <cell r="I331">
            <v>276150</v>
          </cell>
          <cell r="J331">
            <v>71150</v>
          </cell>
          <cell r="K331">
            <v>707800</v>
          </cell>
          <cell r="L331">
            <v>1720050</v>
          </cell>
          <cell r="M331">
            <v>18000</v>
          </cell>
          <cell r="N331">
            <v>113500</v>
          </cell>
          <cell r="O331">
            <v>1525000</v>
          </cell>
          <cell r="P331">
            <v>1754139</v>
          </cell>
          <cell r="Q331">
            <v>8335707</v>
          </cell>
          <cell r="R331">
            <v>840850</v>
          </cell>
          <cell r="S331">
            <v>699760</v>
          </cell>
          <cell r="T331">
            <v>4150</v>
          </cell>
          <cell r="U331">
            <v>703333</v>
          </cell>
          <cell r="V331">
            <v>135000</v>
          </cell>
          <cell r="W331">
            <v>346840</v>
          </cell>
          <cell r="X331">
            <v>488733</v>
          </cell>
          <cell r="Y331">
            <v>780000</v>
          </cell>
          <cell r="Z331">
            <v>3998666</v>
          </cell>
          <cell r="AA331">
            <v>2772175</v>
          </cell>
          <cell r="AB331">
            <v>6770841</v>
          </cell>
          <cell r="AC331">
            <v>1754139</v>
          </cell>
          <cell r="AD331">
            <v>8524980</v>
          </cell>
          <cell r="AE331">
            <v>-189273</v>
          </cell>
          <cell r="AF331">
            <v>6129213</v>
          </cell>
          <cell r="AG331">
            <v>5939940</v>
          </cell>
        </row>
        <row r="332">
          <cell r="A332" t="str">
            <v>334</v>
          </cell>
          <cell r="B332" t="str">
            <v>HANSELL</v>
          </cell>
          <cell r="C332">
            <v>24240</v>
          </cell>
          <cell r="D332">
            <v>0</v>
          </cell>
          <cell r="E332">
            <v>24240</v>
          </cell>
          <cell r="F332">
            <v>0</v>
          </cell>
          <cell r="G332">
            <v>0</v>
          </cell>
          <cell r="H332">
            <v>8610</v>
          </cell>
          <cell r="I332">
            <v>0</v>
          </cell>
          <cell r="J332">
            <v>398</v>
          </cell>
          <cell r="K332">
            <v>10293</v>
          </cell>
          <cell r="L332">
            <v>13591</v>
          </cell>
          <cell r="M332">
            <v>12352</v>
          </cell>
          <cell r="N332">
            <v>0</v>
          </cell>
          <cell r="O332">
            <v>0</v>
          </cell>
          <cell r="P332">
            <v>12754</v>
          </cell>
          <cell r="Q332">
            <v>82238</v>
          </cell>
          <cell r="R332">
            <v>11239</v>
          </cell>
          <cell r="S332">
            <v>3325</v>
          </cell>
          <cell r="T332">
            <v>800</v>
          </cell>
          <cell r="U332">
            <v>1320</v>
          </cell>
          <cell r="V332">
            <v>3360</v>
          </cell>
          <cell r="W332">
            <v>22396</v>
          </cell>
          <cell r="X332">
            <v>0</v>
          </cell>
          <cell r="Y332">
            <v>0</v>
          </cell>
          <cell r="Z332">
            <v>42440</v>
          </cell>
          <cell r="AA332">
            <v>14485</v>
          </cell>
          <cell r="AB332">
            <v>56925</v>
          </cell>
          <cell r="AC332">
            <v>12754</v>
          </cell>
          <cell r="AD332">
            <v>69679</v>
          </cell>
          <cell r="AE332">
            <v>12559</v>
          </cell>
          <cell r="AF332">
            <v>38497</v>
          </cell>
          <cell r="AG332">
            <v>51056</v>
          </cell>
        </row>
        <row r="333">
          <cell r="A333" t="str">
            <v>335</v>
          </cell>
          <cell r="B333" t="str">
            <v>LATIMER</v>
          </cell>
          <cell r="C333">
            <v>188170</v>
          </cell>
          <cell r="D333">
            <v>0</v>
          </cell>
          <cell r="E333">
            <v>188170</v>
          </cell>
          <cell r="F333">
            <v>0</v>
          </cell>
          <cell r="G333">
            <v>0</v>
          </cell>
          <cell r="H333">
            <v>46624</v>
          </cell>
          <cell r="I333">
            <v>675</v>
          </cell>
          <cell r="J333">
            <v>2113</v>
          </cell>
          <cell r="K333">
            <v>94691</v>
          </cell>
          <cell r="L333">
            <v>182850</v>
          </cell>
          <cell r="M333">
            <v>0</v>
          </cell>
          <cell r="N333">
            <v>10700</v>
          </cell>
          <cell r="O333">
            <v>0</v>
          </cell>
          <cell r="P333">
            <v>60000</v>
          </cell>
          <cell r="Q333">
            <v>585823</v>
          </cell>
          <cell r="R333">
            <v>64364</v>
          </cell>
          <cell r="S333">
            <v>96400</v>
          </cell>
          <cell r="T333">
            <v>2850</v>
          </cell>
          <cell r="U333">
            <v>19163</v>
          </cell>
          <cell r="V333">
            <v>1150</v>
          </cell>
          <cell r="W333">
            <v>84000</v>
          </cell>
          <cell r="X333">
            <v>65844</v>
          </cell>
          <cell r="Y333">
            <v>3835</v>
          </cell>
          <cell r="Z333">
            <v>337606</v>
          </cell>
          <cell r="AA333">
            <v>202786</v>
          </cell>
          <cell r="AB333">
            <v>540392</v>
          </cell>
          <cell r="AC333">
            <v>60000</v>
          </cell>
          <cell r="AD333">
            <v>600392</v>
          </cell>
          <cell r="AE333">
            <v>-14569</v>
          </cell>
          <cell r="AF333">
            <v>1024544</v>
          </cell>
          <cell r="AG333">
            <v>1009975</v>
          </cell>
        </row>
        <row r="334">
          <cell r="A334" t="str">
            <v>336</v>
          </cell>
          <cell r="B334" t="str">
            <v>POPEJOY</v>
          </cell>
          <cell r="C334">
            <v>5749</v>
          </cell>
          <cell r="D334">
            <v>0</v>
          </cell>
          <cell r="E334">
            <v>5749</v>
          </cell>
          <cell r="F334">
            <v>0</v>
          </cell>
          <cell r="G334">
            <v>0</v>
          </cell>
          <cell r="H334">
            <v>497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6246</v>
          </cell>
          <cell r="R334">
            <v>1841</v>
          </cell>
          <cell r="S334">
            <v>4700</v>
          </cell>
          <cell r="T334">
            <v>250</v>
          </cell>
          <cell r="U334">
            <v>0</v>
          </cell>
          <cell r="V334">
            <v>2400</v>
          </cell>
          <cell r="W334">
            <v>12000</v>
          </cell>
          <cell r="X334">
            <v>0</v>
          </cell>
          <cell r="Y334">
            <v>0</v>
          </cell>
          <cell r="Z334">
            <v>21191</v>
          </cell>
          <cell r="AA334">
            <v>0</v>
          </cell>
          <cell r="AB334">
            <v>21191</v>
          </cell>
          <cell r="AC334">
            <v>0</v>
          </cell>
          <cell r="AD334">
            <v>21191</v>
          </cell>
          <cell r="AE334">
            <v>-14945</v>
          </cell>
          <cell r="AF334">
            <v>66757</v>
          </cell>
          <cell r="AG334">
            <v>51812</v>
          </cell>
        </row>
        <row r="335">
          <cell r="A335" t="str">
            <v>337</v>
          </cell>
          <cell r="B335" t="str">
            <v>SHEFFIELD</v>
          </cell>
          <cell r="C335">
            <v>431989</v>
          </cell>
          <cell r="D335">
            <v>0</v>
          </cell>
          <cell r="E335">
            <v>431989</v>
          </cell>
          <cell r="F335">
            <v>0</v>
          </cell>
          <cell r="G335">
            <v>0</v>
          </cell>
          <cell r="H335">
            <v>109908</v>
          </cell>
          <cell r="I335">
            <v>6400</v>
          </cell>
          <cell r="J335">
            <v>14330</v>
          </cell>
          <cell r="K335">
            <v>206319</v>
          </cell>
          <cell r="L335">
            <v>411910</v>
          </cell>
          <cell r="M335">
            <v>0</v>
          </cell>
          <cell r="N335">
            <v>4080</v>
          </cell>
          <cell r="O335">
            <v>0</v>
          </cell>
          <cell r="P335">
            <v>226246</v>
          </cell>
          <cell r="Q335">
            <v>1411182</v>
          </cell>
          <cell r="R335">
            <v>191140</v>
          </cell>
          <cell r="S335">
            <v>249500</v>
          </cell>
          <cell r="T335">
            <v>0</v>
          </cell>
          <cell r="U335">
            <v>229463</v>
          </cell>
          <cell r="V335">
            <v>0</v>
          </cell>
          <cell r="W335">
            <v>90530</v>
          </cell>
          <cell r="X335">
            <v>162783</v>
          </cell>
          <cell r="Y335">
            <v>0</v>
          </cell>
          <cell r="Z335">
            <v>923416</v>
          </cell>
          <cell r="AA335">
            <v>281600</v>
          </cell>
          <cell r="AB335">
            <v>1205016</v>
          </cell>
          <cell r="AC335">
            <v>226246</v>
          </cell>
          <cell r="AD335">
            <v>1431262</v>
          </cell>
          <cell r="AE335">
            <v>-20080</v>
          </cell>
          <cell r="AF335">
            <v>1104066</v>
          </cell>
          <cell r="AG335">
            <v>1083986</v>
          </cell>
        </row>
        <row r="336">
          <cell r="A336" t="str">
            <v>338</v>
          </cell>
          <cell r="B336" t="str">
            <v>FARRAGUT</v>
          </cell>
          <cell r="C336">
            <v>146602</v>
          </cell>
          <cell r="D336">
            <v>0</v>
          </cell>
          <cell r="E336">
            <v>146602</v>
          </cell>
          <cell r="F336">
            <v>0</v>
          </cell>
          <cell r="G336">
            <v>0</v>
          </cell>
          <cell r="H336">
            <v>52045</v>
          </cell>
          <cell r="I336">
            <v>1500</v>
          </cell>
          <cell r="J336">
            <v>1000</v>
          </cell>
          <cell r="K336">
            <v>593850</v>
          </cell>
          <cell r="L336">
            <v>140100</v>
          </cell>
          <cell r="M336">
            <v>0</v>
          </cell>
          <cell r="N336">
            <v>1600</v>
          </cell>
          <cell r="O336">
            <v>0</v>
          </cell>
          <cell r="P336">
            <v>85032</v>
          </cell>
          <cell r="Q336">
            <v>1021729</v>
          </cell>
          <cell r="R336">
            <v>36908</v>
          </cell>
          <cell r="S336">
            <v>86084</v>
          </cell>
          <cell r="T336">
            <v>0</v>
          </cell>
          <cell r="U336">
            <v>551600</v>
          </cell>
          <cell r="V336">
            <v>4935</v>
          </cell>
          <cell r="W336">
            <v>81322</v>
          </cell>
          <cell r="X336">
            <v>47930</v>
          </cell>
          <cell r="Y336">
            <v>0</v>
          </cell>
          <cell r="Z336">
            <v>808779</v>
          </cell>
          <cell r="AA336">
            <v>153040</v>
          </cell>
          <cell r="AB336">
            <v>961819</v>
          </cell>
          <cell r="AC336">
            <v>85032</v>
          </cell>
          <cell r="AD336">
            <v>1046851</v>
          </cell>
          <cell r="AE336">
            <v>-25122</v>
          </cell>
          <cell r="AF336">
            <v>674516</v>
          </cell>
          <cell r="AG336">
            <v>649394</v>
          </cell>
        </row>
        <row r="337">
          <cell r="A337" t="str">
            <v>339</v>
          </cell>
          <cell r="B337" t="str">
            <v>HAMBURG</v>
          </cell>
          <cell r="C337">
            <v>558984</v>
          </cell>
          <cell r="D337">
            <v>0</v>
          </cell>
          <cell r="E337">
            <v>558984</v>
          </cell>
          <cell r="F337">
            <v>0</v>
          </cell>
          <cell r="G337">
            <v>0</v>
          </cell>
          <cell r="H337">
            <v>126225</v>
          </cell>
          <cell r="I337">
            <v>741</v>
          </cell>
          <cell r="J337">
            <v>335</v>
          </cell>
          <cell r="K337">
            <v>135000</v>
          </cell>
          <cell r="L337">
            <v>402826</v>
          </cell>
          <cell r="M337">
            <v>0</v>
          </cell>
          <cell r="N337">
            <v>49000</v>
          </cell>
          <cell r="O337">
            <v>0</v>
          </cell>
          <cell r="P337">
            <v>0</v>
          </cell>
          <cell r="Q337">
            <v>1273111</v>
          </cell>
          <cell r="R337">
            <v>165400</v>
          </cell>
          <cell r="S337">
            <v>213500</v>
          </cell>
          <cell r="T337">
            <v>0</v>
          </cell>
          <cell r="U337">
            <v>188000</v>
          </cell>
          <cell r="V337">
            <v>8000</v>
          </cell>
          <cell r="W337">
            <v>122500</v>
          </cell>
          <cell r="X337">
            <v>150000</v>
          </cell>
          <cell r="Y337">
            <v>0</v>
          </cell>
          <cell r="Z337">
            <v>847400</v>
          </cell>
          <cell r="AA337">
            <v>374516</v>
          </cell>
          <cell r="AB337">
            <v>1221916</v>
          </cell>
          <cell r="AC337">
            <v>0</v>
          </cell>
          <cell r="AD337">
            <v>1221916</v>
          </cell>
          <cell r="AE337">
            <v>51195</v>
          </cell>
          <cell r="AF337">
            <v>1089870</v>
          </cell>
          <cell r="AG337">
            <v>1141065</v>
          </cell>
        </row>
        <row r="338">
          <cell r="A338" t="str">
            <v>340</v>
          </cell>
          <cell r="B338" t="str">
            <v>IMOGENE</v>
          </cell>
          <cell r="C338">
            <v>10907</v>
          </cell>
          <cell r="D338">
            <v>0</v>
          </cell>
          <cell r="E338">
            <v>10907</v>
          </cell>
          <cell r="F338">
            <v>0</v>
          </cell>
          <cell r="G338">
            <v>0</v>
          </cell>
          <cell r="H338">
            <v>8633</v>
          </cell>
          <cell r="I338">
            <v>690</v>
          </cell>
          <cell r="J338">
            <v>0</v>
          </cell>
          <cell r="K338">
            <v>81000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101230</v>
          </cell>
          <cell r="R338">
            <v>1700</v>
          </cell>
          <cell r="S338">
            <v>10500</v>
          </cell>
          <cell r="T338">
            <v>0</v>
          </cell>
          <cell r="U338">
            <v>1210</v>
          </cell>
          <cell r="V338">
            <v>4500</v>
          </cell>
          <cell r="W338">
            <v>9600</v>
          </cell>
          <cell r="X338">
            <v>0</v>
          </cell>
          <cell r="Y338">
            <v>75000</v>
          </cell>
          <cell r="Z338">
            <v>102510</v>
          </cell>
          <cell r="AA338">
            <v>0</v>
          </cell>
          <cell r="AB338">
            <v>102510</v>
          </cell>
          <cell r="AC338">
            <v>0</v>
          </cell>
          <cell r="AD338">
            <v>102510</v>
          </cell>
          <cell r="AE338">
            <v>-1280</v>
          </cell>
          <cell r="AF338">
            <v>14565</v>
          </cell>
          <cell r="AG338">
            <v>13285</v>
          </cell>
        </row>
        <row r="339">
          <cell r="A339" t="str">
            <v>341</v>
          </cell>
          <cell r="B339" t="str">
            <v>RANDOLPH</v>
          </cell>
          <cell r="C339">
            <v>62793</v>
          </cell>
          <cell r="D339">
            <v>0</v>
          </cell>
          <cell r="E339">
            <v>62793</v>
          </cell>
          <cell r="F339">
            <v>0</v>
          </cell>
          <cell r="G339">
            <v>0</v>
          </cell>
          <cell r="H339">
            <v>14986</v>
          </cell>
          <cell r="I339">
            <v>15</v>
          </cell>
          <cell r="J339">
            <v>200</v>
          </cell>
          <cell r="K339">
            <v>32287</v>
          </cell>
          <cell r="L339">
            <v>73780</v>
          </cell>
          <cell r="M339">
            <v>0</v>
          </cell>
          <cell r="N339">
            <v>25000</v>
          </cell>
          <cell r="O339">
            <v>0</v>
          </cell>
          <cell r="P339">
            <v>1438</v>
          </cell>
          <cell r="Q339">
            <v>210499</v>
          </cell>
          <cell r="R339">
            <v>31850</v>
          </cell>
          <cell r="S339">
            <v>76275</v>
          </cell>
          <cell r="T339">
            <v>400</v>
          </cell>
          <cell r="U339">
            <v>16019</v>
          </cell>
          <cell r="V339">
            <v>2000</v>
          </cell>
          <cell r="W339">
            <v>32250</v>
          </cell>
          <cell r="X339">
            <v>0</v>
          </cell>
          <cell r="Y339">
            <v>0</v>
          </cell>
          <cell r="Z339">
            <v>158794</v>
          </cell>
          <cell r="AA339">
            <v>66000</v>
          </cell>
          <cell r="AB339">
            <v>224794</v>
          </cell>
          <cell r="AC339">
            <v>1438</v>
          </cell>
          <cell r="AD339">
            <v>226232</v>
          </cell>
          <cell r="AE339">
            <v>-15733</v>
          </cell>
          <cell r="AF339">
            <v>76977</v>
          </cell>
          <cell r="AG339">
            <v>61244</v>
          </cell>
        </row>
        <row r="340">
          <cell r="A340" t="str">
            <v>342</v>
          </cell>
          <cell r="B340" t="str">
            <v>RIVERTON</v>
          </cell>
          <cell r="C340">
            <v>60692</v>
          </cell>
          <cell r="D340">
            <v>0</v>
          </cell>
          <cell r="E340">
            <v>60692</v>
          </cell>
          <cell r="F340">
            <v>0</v>
          </cell>
          <cell r="G340">
            <v>0</v>
          </cell>
          <cell r="H340">
            <v>31609</v>
          </cell>
          <cell r="I340">
            <v>1000</v>
          </cell>
          <cell r="J340">
            <v>2500</v>
          </cell>
          <cell r="K340">
            <v>38859</v>
          </cell>
          <cell r="L340">
            <v>122000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256660</v>
          </cell>
          <cell r="R340">
            <v>6400</v>
          </cell>
          <cell r="S340">
            <v>32500</v>
          </cell>
          <cell r="T340">
            <v>500</v>
          </cell>
          <cell r="U340">
            <v>16000</v>
          </cell>
          <cell r="V340">
            <v>0</v>
          </cell>
          <cell r="W340">
            <v>58300</v>
          </cell>
          <cell r="X340">
            <v>6000</v>
          </cell>
          <cell r="Y340">
            <v>0</v>
          </cell>
          <cell r="Z340">
            <v>119700</v>
          </cell>
          <cell r="AA340">
            <v>120000</v>
          </cell>
          <cell r="AB340">
            <v>239700</v>
          </cell>
          <cell r="AC340">
            <v>0</v>
          </cell>
          <cell r="AD340">
            <v>239700</v>
          </cell>
          <cell r="AE340">
            <v>16960</v>
          </cell>
          <cell r="AF340">
            <v>177594</v>
          </cell>
          <cell r="AG340">
            <v>194554</v>
          </cell>
        </row>
        <row r="341">
          <cell r="A341" t="str">
            <v>343</v>
          </cell>
          <cell r="B341" t="str">
            <v>SIDNEY</v>
          </cell>
          <cell r="C341">
            <v>444343</v>
          </cell>
          <cell r="D341">
            <v>0</v>
          </cell>
          <cell r="E341">
            <v>444343</v>
          </cell>
          <cell r="F341">
            <v>0</v>
          </cell>
          <cell r="G341">
            <v>0</v>
          </cell>
          <cell r="H341">
            <v>128711</v>
          </cell>
          <cell r="I341">
            <v>1407</v>
          </cell>
          <cell r="J341">
            <v>3158</v>
          </cell>
          <cell r="K341">
            <v>144215</v>
          </cell>
          <cell r="L341">
            <v>528093</v>
          </cell>
          <cell r="M341">
            <v>52000</v>
          </cell>
          <cell r="N341">
            <v>45389</v>
          </cell>
          <cell r="O341">
            <v>0</v>
          </cell>
          <cell r="P341">
            <v>291238</v>
          </cell>
          <cell r="Q341">
            <v>1638554</v>
          </cell>
          <cell r="R341">
            <v>117560</v>
          </cell>
          <cell r="S341">
            <v>236789</v>
          </cell>
          <cell r="T341">
            <v>500</v>
          </cell>
          <cell r="U341">
            <v>127555</v>
          </cell>
          <cell r="V341">
            <v>0</v>
          </cell>
          <cell r="W341">
            <v>196219</v>
          </cell>
          <cell r="X341">
            <v>123498</v>
          </cell>
          <cell r="Y341">
            <v>0</v>
          </cell>
          <cell r="Z341">
            <v>802121</v>
          </cell>
          <cell r="AA341">
            <v>544702</v>
          </cell>
          <cell r="AB341">
            <v>1346823</v>
          </cell>
          <cell r="AC341">
            <v>291238</v>
          </cell>
          <cell r="AD341">
            <v>1638061</v>
          </cell>
          <cell r="AE341">
            <v>493</v>
          </cell>
          <cell r="AF341">
            <v>1468105</v>
          </cell>
          <cell r="AG341">
            <v>1468598</v>
          </cell>
        </row>
        <row r="342">
          <cell r="A342" t="str">
            <v>344</v>
          </cell>
          <cell r="B342" t="str">
            <v>TABOR</v>
          </cell>
          <cell r="C342">
            <v>335954</v>
          </cell>
          <cell r="D342">
            <v>0</v>
          </cell>
          <cell r="E342">
            <v>335954</v>
          </cell>
          <cell r="F342">
            <v>0</v>
          </cell>
          <cell r="G342">
            <v>0</v>
          </cell>
          <cell r="H342">
            <v>135608</v>
          </cell>
          <cell r="I342">
            <v>1050</v>
          </cell>
          <cell r="J342">
            <v>57468</v>
          </cell>
          <cell r="K342">
            <v>130100</v>
          </cell>
          <cell r="L342">
            <v>371800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1031980</v>
          </cell>
          <cell r="R342">
            <v>279676</v>
          </cell>
          <cell r="S342">
            <v>336942</v>
          </cell>
          <cell r="T342">
            <v>0</v>
          </cell>
          <cell r="U342">
            <v>174802</v>
          </cell>
          <cell r="V342">
            <v>0</v>
          </cell>
          <cell r="W342">
            <v>144911</v>
          </cell>
          <cell r="X342">
            <v>0</v>
          </cell>
          <cell r="Y342">
            <v>0</v>
          </cell>
          <cell r="Z342">
            <v>936331</v>
          </cell>
          <cell r="AA342">
            <v>284159</v>
          </cell>
          <cell r="AB342">
            <v>1220490</v>
          </cell>
          <cell r="AC342">
            <v>0</v>
          </cell>
          <cell r="AD342">
            <v>1220490</v>
          </cell>
          <cell r="AE342">
            <v>-188510</v>
          </cell>
          <cell r="AF342">
            <v>405558</v>
          </cell>
          <cell r="AG342">
            <v>217048</v>
          </cell>
        </row>
        <row r="343">
          <cell r="A343" t="str">
            <v>345</v>
          </cell>
          <cell r="B343" t="str">
            <v>THURMAN</v>
          </cell>
          <cell r="C343">
            <v>23677</v>
          </cell>
          <cell r="D343">
            <v>0</v>
          </cell>
          <cell r="E343">
            <v>23677</v>
          </cell>
          <cell r="F343">
            <v>0</v>
          </cell>
          <cell r="G343">
            <v>0</v>
          </cell>
          <cell r="H343">
            <v>20257</v>
          </cell>
          <cell r="I343">
            <v>0</v>
          </cell>
          <cell r="J343">
            <v>0</v>
          </cell>
          <cell r="K343">
            <v>29870</v>
          </cell>
          <cell r="L343">
            <v>29500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103304</v>
          </cell>
          <cell r="R343">
            <v>10150</v>
          </cell>
          <cell r="S343">
            <v>17500</v>
          </cell>
          <cell r="T343">
            <v>0</v>
          </cell>
          <cell r="U343">
            <v>500</v>
          </cell>
          <cell r="V343">
            <v>0</v>
          </cell>
          <cell r="W343">
            <v>34100</v>
          </cell>
          <cell r="X343">
            <v>0</v>
          </cell>
          <cell r="Y343">
            <v>0</v>
          </cell>
          <cell r="Z343">
            <v>62250</v>
          </cell>
          <cell r="AA343">
            <v>18500</v>
          </cell>
          <cell r="AB343">
            <v>80750</v>
          </cell>
          <cell r="AC343">
            <v>0</v>
          </cell>
          <cell r="AD343">
            <v>80750</v>
          </cell>
          <cell r="AE343">
            <v>22554</v>
          </cell>
          <cell r="AF343">
            <v>107036</v>
          </cell>
          <cell r="AG343">
            <v>129590</v>
          </cell>
        </row>
        <row r="344">
          <cell r="A344" t="str">
            <v>346</v>
          </cell>
          <cell r="B344" t="str">
            <v>CHURDAN</v>
          </cell>
          <cell r="C344">
            <v>103382</v>
          </cell>
          <cell r="D344">
            <v>0</v>
          </cell>
          <cell r="E344">
            <v>103382</v>
          </cell>
          <cell r="F344">
            <v>0</v>
          </cell>
          <cell r="G344">
            <v>0</v>
          </cell>
          <cell r="H344">
            <v>41379</v>
          </cell>
          <cell r="I344">
            <v>0</v>
          </cell>
          <cell r="J344">
            <v>2000</v>
          </cell>
          <cell r="K344">
            <v>141000</v>
          </cell>
          <cell r="L344">
            <v>230000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517761</v>
          </cell>
          <cell r="R344">
            <v>40000</v>
          </cell>
          <cell r="S344">
            <v>77000</v>
          </cell>
          <cell r="T344">
            <v>0</v>
          </cell>
          <cell r="U344">
            <v>77500</v>
          </cell>
          <cell r="V344">
            <v>0</v>
          </cell>
          <cell r="W344">
            <v>58100</v>
          </cell>
          <cell r="X344">
            <v>0</v>
          </cell>
          <cell r="Y344">
            <v>0</v>
          </cell>
          <cell r="Z344">
            <v>252600</v>
          </cell>
          <cell r="AA344">
            <v>125000</v>
          </cell>
          <cell r="AB344">
            <v>377600</v>
          </cell>
          <cell r="AC344">
            <v>0</v>
          </cell>
          <cell r="AD344">
            <v>377600</v>
          </cell>
          <cell r="AE344">
            <v>140161</v>
          </cell>
          <cell r="AF344">
            <v>-956594</v>
          </cell>
          <cell r="AG344">
            <v>-816433</v>
          </cell>
        </row>
        <row r="345">
          <cell r="A345" t="str">
            <v>347</v>
          </cell>
          <cell r="B345" t="str">
            <v>DANA</v>
          </cell>
          <cell r="C345">
            <v>11710</v>
          </cell>
          <cell r="D345">
            <v>0</v>
          </cell>
          <cell r="E345">
            <v>11710</v>
          </cell>
          <cell r="F345">
            <v>0</v>
          </cell>
          <cell r="G345">
            <v>0</v>
          </cell>
          <cell r="H345">
            <v>7331</v>
          </cell>
          <cell r="I345">
            <v>0</v>
          </cell>
          <cell r="J345">
            <v>50</v>
          </cell>
          <cell r="K345">
            <v>8155</v>
          </cell>
          <cell r="L345">
            <v>0</v>
          </cell>
          <cell r="M345">
            <v>0</v>
          </cell>
          <cell r="N345">
            <v>1500</v>
          </cell>
          <cell r="O345">
            <v>0</v>
          </cell>
          <cell r="P345">
            <v>0</v>
          </cell>
          <cell r="Q345">
            <v>28746</v>
          </cell>
          <cell r="R345">
            <v>2387</v>
          </cell>
          <cell r="S345">
            <v>10815</v>
          </cell>
          <cell r="T345">
            <v>0</v>
          </cell>
          <cell r="U345">
            <v>200</v>
          </cell>
          <cell r="V345">
            <v>0</v>
          </cell>
          <cell r="W345">
            <v>16050</v>
          </cell>
          <cell r="X345">
            <v>0</v>
          </cell>
          <cell r="Y345">
            <v>0</v>
          </cell>
          <cell r="Z345">
            <v>29452</v>
          </cell>
          <cell r="AA345">
            <v>0</v>
          </cell>
          <cell r="AB345">
            <v>29452</v>
          </cell>
          <cell r="AC345">
            <v>0</v>
          </cell>
          <cell r="AD345">
            <v>29452</v>
          </cell>
          <cell r="AE345">
            <v>-706</v>
          </cell>
          <cell r="AF345">
            <v>55206</v>
          </cell>
          <cell r="AG345">
            <v>54500</v>
          </cell>
        </row>
        <row r="346">
          <cell r="A346" t="str">
            <v>348</v>
          </cell>
          <cell r="B346" t="str">
            <v>GRAND JUNCTION</v>
          </cell>
          <cell r="C346">
            <v>191272</v>
          </cell>
          <cell r="D346">
            <v>0</v>
          </cell>
          <cell r="E346">
            <v>191272</v>
          </cell>
          <cell r="F346">
            <v>0</v>
          </cell>
          <cell r="G346">
            <v>0</v>
          </cell>
          <cell r="H346">
            <v>78090</v>
          </cell>
          <cell r="I346">
            <v>1700</v>
          </cell>
          <cell r="J346">
            <v>2500</v>
          </cell>
          <cell r="K346">
            <v>96856.319999999992</v>
          </cell>
          <cell r="L346">
            <v>153480</v>
          </cell>
          <cell r="M346">
            <v>0</v>
          </cell>
          <cell r="N346">
            <v>194153</v>
          </cell>
          <cell r="O346">
            <v>0</v>
          </cell>
          <cell r="P346">
            <v>0</v>
          </cell>
          <cell r="Q346">
            <v>718051.32</v>
          </cell>
          <cell r="R346">
            <v>66360</v>
          </cell>
          <cell r="S346">
            <v>143050</v>
          </cell>
          <cell r="T346">
            <v>3025</v>
          </cell>
          <cell r="U346">
            <v>65100</v>
          </cell>
          <cell r="V346">
            <v>1000</v>
          </cell>
          <cell r="W346">
            <v>72670</v>
          </cell>
          <cell r="X346">
            <v>149000</v>
          </cell>
          <cell r="Y346">
            <v>0</v>
          </cell>
          <cell r="Z346">
            <v>500205</v>
          </cell>
          <cell r="AA346">
            <v>121200</v>
          </cell>
          <cell r="AB346">
            <v>621405</v>
          </cell>
          <cell r="AC346">
            <v>0</v>
          </cell>
          <cell r="AD346">
            <v>621405</v>
          </cell>
          <cell r="AE346">
            <v>96646.319999999978</v>
          </cell>
          <cell r="AF346">
            <v>559162</v>
          </cell>
          <cell r="AG346">
            <v>655808.31999999995</v>
          </cell>
        </row>
        <row r="347">
          <cell r="A347" t="str">
            <v>349</v>
          </cell>
          <cell r="B347" t="str">
            <v>JEFFERSON</v>
          </cell>
          <cell r="C347">
            <v>1963074</v>
          </cell>
          <cell r="D347">
            <v>0</v>
          </cell>
          <cell r="E347">
            <v>1963074</v>
          </cell>
          <cell r="F347">
            <v>0</v>
          </cell>
          <cell r="G347">
            <v>573437</v>
          </cell>
          <cell r="H347">
            <v>790731</v>
          </cell>
          <cell r="I347">
            <v>14900</v>
          </cell>
          <cell r="J347">
            <v>99290</v>
          </cell>
          <cell r="K347">
            <v>666670</v>
          </cell>
          <cell r="L347">
            <v>3294966</v>
          </cell>
          <cell r="M347">
            <v>10000</v>
          </cell>
          <cell r="N347">
            <v>37150</v>
          </cell>
          <cell r="O347">
            <v>0</v>
          </cell>
          <cell r="P347">
            <v>2525743</v>
          </cell>
          <cell r="Q347">
            <v>9975961</v>
          </cell>
          <cell r="R347">
            <v>751578</v>
          </cell>
          <cell r="S347">
            <v>1431595</v>
          </cell>
          <cell r="T347">
            <v>5000</v>
          </cell>
          <cell r="U347">
            <v>1160670</v>
          </cell>
          <cell r="V347">
            <v>165000</v>
          </cell>
          <cell r="W347">
            <v>539196</v>
          </cell>
          <cell r="X347">
            <v>914387</v>
          </cell>
          <cell r="Y347">
            <v>0</v>
          </cell>
          <cell r="Z347">
            <v>4967426</v>
          </cell>
          <cell r="AA347">
            <v>2237938</v>
          </cell>
          <cell r="AB347">
            <v>7205364</v>
          </cell>
          <cell r="AC347">
            <v>2525743</v>
          </cell>
          <cell r="AD347">
            <v>9731107</v>
          </cell>
          <cell r="AE347">
            <v>244854</v>
          </cell>
          <cell r="AF347">
            <v>8479525</v>
          </cell>
          <cell r="AG347">
            <v>8724379</v>
          </cell>
        </row>
        <row r="348">
          <cell r="A348" t="str">
            <v>350</v>
          </cell>
          <cell r="B348" t="str">
            <v>PATON</v>
          </cell>
          <cell r="C348">
            <v>86738</v>
          </cell>
          <cell r="D348">
            <v>0</v>
          </cell>
          <cell r="E348">
            <v>86738</v>
          </cell>
          <cell r="F348">
            <v>0</v>
          </cell>
          <cell r="G348">
            <v>0</v>
          </cell>
          <cell r="H348">
            <v>25000</v>
          </cell>
          <cell r="I348">
            <v>700</v>
          </cell>
          <cell r="J348">
            <v>4000</v>
          </cell>
          <cell r="K348">
            <v>36000</v>
          </cell>
          <cell r="L348">
            <v>283500</v>
          </cell>
          <cell r="M348">
            <v>0</v>
          </cell>
          <cell r="N348">
            <v>12000</v>
          </cell>
          <cell r="O348">
            <v>0</v>
          </cell>
          <cell r="P348">
            <v>0</v>
          </cell>
          <cell r="Q348">
            <v>447938</v>
          </cell>
          <cell r="R348">
            <v>18300</v>
          </cell>
          <cell r="S348">
            <v>72900</v>
          </cell>
          <cell r="T348">
            <v>0</v>
          </cell>
          <cell r="U348">
            <v>42900</v>
          </cell>
          <cell r="V348">
            <v>0</v>
          </cell>
          <cell r="W348">
            <v>46250</v>
          </cell>
          <cell r="X348">
            <v>0</v>
          </cell>
          <cell r="Y348">
            <v>0</v>
          </cell>
          <cell r="Z348">
            <v>180350</v>
          </cell>
          <cell r="AA348">
            <v>242000</v>
          </cell>
          <cell r="AB348">
            <v>422350</v>
          </cell>
          <cell r="AC348">
            <v>0</v>
          </cell>
          <cell r="AD348">
            <v>422350</v>
          </cell>
          <cell r="AE348">
            <v>25588</v>
          </cell>
          <cell r="AF348">
            <v>318690</v>
          </cell>
          <cell r="AG348">
            <v>344278</v>
          </cell>
        </row>
        <row r="349">
          <cell r="A349" t="str">
            <v>351</v>
          </cell>
          <cell r="B349" t="str">
            <v>RIPPEY</v>
          </cell>
          <cell r="C349">
            <v>56829</v>
          </cell>
          <cell r="D349">
            <v>0</v>
          </cell>
          <cell r="E349">
            <v>56829</v>
          </cell>
          <cell r="F349">
            <v>0</v>
          </cell>
          <cell r="G349">
            <v>0</v>
          </cell>
          <cell r="H349">
            <v>30727</v>
          </cell>
          <cell r="I349">
            <v>150</v>
          </cell>
          <cell r="J349">
            <v>1200</v>
          </cell>
          <cell r="K349">
            <v>51683</v>
          </cell>
          <cell r="L349">
            <v>14000</v>
          </cell>
          <cell r="M349">
            <v>0</v>
          </cell>
          <cell r="N349">
            <v>5000</v>
          </cell>
          <cell r="O349">
            <v>0</v>
          </cell>
          <cell r="P349">
            <v>0</v>
          </cell>
          <cell r="Q349">
            <v>159589</v>
          </cell>
          <cell r="R349">
            <v>17500</v>
          </cell>
          <cell r="S349">
            <v>59700</v>
          </cell>
          <cell r="T349">
            <v>700</v>
          </cell>
          <cell r="U349">
            <v>26000</v>
          </cell>
          <cell r="V349">
            <v>0</v>
          </cell>
          <cell r="W349">
            <v>76400</v>
          </cell>
          <cell r="X349">
            <v>0</v>
          </cell>
          <cell r="Y349">
            <v>0</v>
          </cell>
          <cell r="Z349">
            <v>180300</v>
          </cell>
          <cell r="AA349">
            <v>8000</v>
          </cell>
          <cell r="AB349">
            <v>188300</v>
          </cell>
          <cell r="AC349">
            <v>0</v>
          </cell>
          <cell r="AD349">
            <v>188300</v>
          </cell>
          <cell r="AE349">
            <v>-28711</v>
          </cell>
          <cell r="AF349">
            <v>236485</v>
          </cell>
          <cell r="AG349">
            <v>207774</v>
          </cell>
        </row>
        <row r="350">
          <cell r="A350" t="str">
            <v>352</v>
          </cell>
          <cell r="B350" t="str">
            <v>SCRANTON</v>
          </cell>
          <cell r="C350">
            <v>193365</v>
          </cell>
          <cell r="D350">
            <v>0</v>
          </cell>
          <cell r="E350">
            <v>193365</v>
          </cell>
          <cell r="F350">
            <v>0</v>
          </cell>
          <cell r="G350">
            <v>0</v>
          </cell>
          <cell r="H350">
            <v>89769</v>
          </cell>
          <cell r="I350">
            <v>580</v>
          </cell>
          <cell r="J350">
            <v>11360</v>
          </cell>
          <cell r="K350">
            <v>120854</v>
          </cell>
          <cell r="L350">
            <v>349650</v>
          </cell>
          <cell r="M350">
            <v>0</v>
          </cell>
          <cell r="N350">
            <v>3250</v>
          </cell>
          <cell r="O350">
            <v>131544</v>
          </cell>
          <cell r="P350">
            <v>81908</v>
          </cell>
          <cell r="Q350">
            <v>982280</v>
          </cell>
          <cell r="R350">
            <v>54950</v>
          </cell>
          <cell r="S350">
            <v>104646</v>
          </cell>
          <cell r="T350">
            <v>3000</v>
          </cell>
          <cell r="U350">
            <v>121694</v>
          </cell>
          <cell r="V350">
            <v>13100</v>
          </cell>
          <cell r="W350">
            <v>82991</v>
          </cell>
          <cell r="X350">
            <v>66096</v>
          </cell>
          <cell r="Y350">
            <v>124800</v>
          </cell>
          <cell r="Z350">
            <v>571277</v>
          </cell>
          <cell r="AA350">
            <v>345123</v>
          </cell>
          <cell r="AB350">
            <v>916400</v>
          </cell>
          <cell r="AC350">
            <v>81908</v>
          </cell>
          <cell r="AD350">
            <v>998308</v>
          </cell>
          <cell r="AE350">
            <v>-16028</v>
          </cell>
          <cell r="AF350">
            <v>639354</v>
          </cell>
          <cell r="AG350">
            <v>623326</v>
          </cell>
        </row>
        <row r="351">
          <cell r="A351" t="str">
            <v>353</v>
          </cell>
          <cell r="B351" t="str">
            <v>BEAMAN</v>
          </cell>
          <cell r="C351">
            <v>75689</v>
          </cell>
          <cell r="D351">
            <v>0</v>
          </cell>
          <cell r="E351">
            <v>75689</v>
          </cell>
          <cell r="F351">
            <v>0</v>
          </cell>
          <cell r="G351">
            <v>0</v>
          </cell>
          <cell r="H351">
            <v>16951</v>
          </cell>
          <cell r="I351">
            <v>430</v>
          </cell>
          <cell r="J351">
            <v>4800</v>
          </cell>
          <cell r="K351">
            <v>28072</v>
          </cell>
          <cell r="L351">
            <v>102500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228442</v>
          </cell>
          <cell r="R351">
            <v>37973</v>
          </cell>
          <cell r="S351">
            <v>46000</v>
          </cell>
          <cell r="T351">
            <v>650</v>
          </cell>
          <cell r="U351">
            <v>43550</v>
          </cell>
          <cell r="V351">
            <v>2000</v>
          </cell>
          <cell r="W351">
            <v>61550</v>
          </cell>
          <cell r="X351">
            <v>6125</v>
          </cell>
          <cell r="Y351">
            <v>0</v>
          </cell>
          <cell r="Z351">
            <v>197848</v>
          </cell>
          <cell r="AA351">
            <v>119000</v>
          </cell>
          <cell r="AB351">
            <v>316848</v>
          </cell>
          <cell r="AC351">
            <v>0</v>
          </cell>
          <cell r="AD351">
            <v>316848</v>
          </cell>
          <cell r="AE351">
            <v>-88406</v>
          </cell>
          <cell r="AF351">
            <v>473082</v>
          </cell>
          <cell r="AG351">
            <v>384676</v>
          </cell>
        </row>
        <row r="352">
          <cell r="A352" t="str">
            <v>354</v>
          </cell>
          <cell r="B352" t="str">
            <v>CONRAD</v>
          </cell>
          <cell r="C352">
            <v>458452</v>
          </cell>
          <cell r="D352">
            <v>0</v>
          </cell>
          <cell r="E352">
            <v>458452</v>
          </cell>
          <cell r="F352">
            <v>0</v>
          </cell>
          <cell r="G352">
            <v>183700</v>
          </cell>
          <cell r="H352">
            <v>98366</v>
          </cell>
          <cell r="I352">
            <v>8220</v>
          </cell>
          <cell r="J352">
            <v>7740</v>
          </cell>
          <cell r="K352">
            <v>193393</v>
          </cell>
          <cell r="L352">
            <v>515560</v>
          </cell>
          <cell r="M352">
            <v>0</v>
          </cell>
          <cell r="N352">
            <v>1500</v>
          </cell>
          <cell r="O352">
            <v>0</v>
          </cell>
          <cell r="P352">
            <v>142340</v>
          </cell>
          <cell r="Q352">
            <v>1609271</v>
          </cell>
          <cell r="R352">
            <v>112306</v>
          </cell>
          <cell r="S352">
            <v>171028</v>
          </cell>
          <cell r="T352">
            <v>2400</v>
          </cell>
          <cell r="U352">
            <v>245099</v>
          </cell>
          <cell r="V352">
            <v>107461</v>
          </cell>
          <cell r="W352">
            <v>75580</v>
          </cell>
          <cell r="X352">
            <v>268585</v>
          </cell>
          <cell r="Y352">
            <v>0</v>
          </cell>
          <cell r="Z352">
            <v>982459</v>
          </cell>
          <cell r="AA352">
            <v>507202</v>
          </cell>
          <cell r="AB352">
            <v>1489661</v>
          </cell>
          <cell r="AC352">
            <v>142340</v>
          </cell>
          <cell r="AD352">
            <v>1632001</v>
          </cell>
          <cell r="AE352">
            <v>-22730</v>
          </cell>
          <cell r="AF352">
            <v>925776</v>
          </cell>
          <cell r="AG352">
            <v>903046</v>
          </cell>
        </row>
        <row r="353">
          <cell r="A353" t="str">
            <v>355</v>
          </cell>
          <cell r="B353" t="str">
            <v>DIKE</v>
          </cell>
          <cell r="C353">
            <v>626662</v>
          </cell>
          <cell r="D353">
            <v>0</v>
          </cell>
          <cell r="E353">
            <v>626662</v>
          </cell>
          <cell r="F353">
            <v>0</v>
          </cell>
          <cell r="G353">
            <v>190000</v>
          </cell>
          <cell r="H353">
            <v>74873</v>
          </cell>
          <cell r="I353">
            <v>1975</v>
          </cell>
          <cell r="J353">
            <v>18510</v>
          </cell>
          <cell r="K353">
            <v>212318</v>
          </cell>
          <cell r="L353">
            <v>1384700</v>
          </cell>
          <cell r="M353">
            <v>0</v>
          </cell>
          <cell r="N353">
            <v>53980</v>
          </cell>
          <cell r="O353">
            <v>0</v>
          </cell>
          <cell r="P353">
            <v>0</v>
          </cell>
          <cell r="Q353">
            <v>2563018</v>
          </cell>
          <cell r="R353">
            <v>146332</v>
          </cell>
          <cell r="S353">
            <v>266425</v>
          </cell>
          <cell r="T353">
            <v>2150</v>
          </cell>
          <cell r="U353">
            <v>364521</v>
          </cell>
          <cell r="V353">
            <v>130500</v>
          </cell>
          <cell r="W353">
            <v>87640</v>
          </cell>
          <cell r="X353">
            <v>78886</v>
          </cell>
          <cell r="Y353">
            <v>0</v>
          </cell>
          <cell r="Z353">
            <v>1076454</v>
          </cell>
          <cell r="AA353">
            <v>1481136</v>
          </cell>
          <cell r="AB353">
            <v>2557590</v>
          </cell>
          <cell r="AC353">
            <v>0</v>
          </cell>
          <cell r="AD353">
            <v>2557590</v>
          </cell>
          <cell r="AE353">
            <v>5428</v>
          </cell>
          <cell r="AF353">
            <v>1334092</v>
          </cell>
          <cell r="AG353">
            <v>1339520</v>
          </cell>
        </row>
        <row r="354">
          <cell r="A354" t="str">
            <v>356</v>
          </cell>
          <cell r="B354" t="str">
            <v>GRUNDY CENTER</v>
          </cell>
          <cell r="C354">
            <v>1296619</v>
          </cell>
          <cell r="D354">
            <v>0</v>
          </cell>
          <cell r="E354">
            <v>1296619</v>
          </cell>
          <cell r="F354">
            <v>0</v>
          </cell>
          <cell r="G354">
            <v>273450</v>
          </cell>
          <cell r="H354">
            <v>221963</v>
          </cell>
          <cell r="I354">
            <v>30240</v>
          </cell>
          <cell r="J354">
            <v>99940</v>
          </cell>
          <cell r="K354">
            <v>515750.2</v>
          </cell>
          <cell r="L354">
            <v>1479000</v>
          </cell>
          <cell r="M354">
            <v>0</v>
          </cell>
          <cell r="N354">
            <v>217820</v>
          </cell>
          <cell r="O354">
            <v>0</v>
          </cell>
          <cell r="P354">
            <v>309248</v>
          </cell>
          <cell r="Q354">
            <v>4444030.2</v>
          </cell>
          <cell r="R354">
            <v>441170</v>
          </cell>
          <cell r="S354">
            <v>522019</v>
          </cell>
          <cell r="T354">
            <v>1000</v>
          </cell>
          <cell r="U354">
            <v>424973</v>
          </cell>
          <cell r="V354">
            <v>195593</v>
          </cell>
          <cell r="W354">
            <v>252328</v>
          </cell>
          <cell r="X354">
            <v>469629</v>
          </cell>
          <cell r="Y354">
            <v>0</v>
          </cell>
          <cell r="Z354">
            <v>2306712</v>
          </cell>
          <cell r="AA354">
            <v>1731710</v>
          </cell>
          <cell r="AB354">
            <v>4038422</v>
          </cell>
          <cell r="AC354">
            <v>309248</v>
          </cell>
          <cell r="AD354">
            <v>4347670</v>
          </cell>
          <cell r="AE354">
            <v>96360.200000000128</v>
          </cell>
          <cell r="AF354">
            <v>3844189</v>
          </cell>
          <cell r="AG354">
            <v>3940549.2</v>
          </cell>
        </row>
        <row r="355">
          <cell r="A355" t="str">
            <v>357</v>
          </cell>
          <cell r="B355" t="str">
            <v>HOLLAND</v>
          </cell>
          <cell r="C355">
            <v>59452</v>
          </cell>
          <cell r="D355">
            <v>0</v>
          </cell>
          <cell r="E355">
            <v>59452</v>
          </cell>
          <cell r="F355">
            <v>0</v>
          </cell>
          <cell r="G355">
            <v>0</v>
          </cell>
          <cell r="H355">
            <v>19967</v>
          </cell>
          <cell r="I355">
            <v>50</v>
          </cell>
          <cell r="J355">
            <v>50</v>
          </cell>
          <cell r="K355">
            <v>29970</v>
          </cell>
          <cell r="L355">
            <v>104400</v>
          </cell>
          <cell r="M355">
            <v>0</v>
          </cell>
          <cell r="N355">
            <v>1150</v>
          </cell>
          <cell r="O355">
            <v>0</v>
          </cell>
          <cell r="P355">
            <v>10000</v>
          </cell>
          <cell r="Q355">
            <v>225039</v>
          </cell>
          <cell r="R355">
            <v>13806</v>
          </cell>
          <cell r="S355">
            <v>40025</v>
          </cell>
          <cell r="T355">
            <v>3000</v>
          </cell>
          <cell r="U355">
            <v>8885</v>
          </cell>
          <cell r="V355">
            <v>2500</v>
          </cell>
          <cell r="W355">
            <v>38715</v>
          </cell>
          <cell r="X355">
            <v>0</v>
          </cell>
          <cell r="Y355">
            <v>0</v>
          </cell>
          <cell r="Z355">
            <v>106931</v>
          </cell>
          <cell r="AA355">
            <v>72190</v>
          </cell>
          <cell r="AB355">
            <v>179121</v>
          </cell>
          <cell r="AC355">
            <v>10000</v>
          </cell>
          <cell r="AD355">
            <v>189121</v>
          </cell>
          <cell r="AE355">
            <v>35918</v>
          </cell>
          <cell r="AF355">
            <v>340932</v>
          </cell>
          <cell r="AG355">
            <v>376850</v>
          </cell>
        </row>
        <row r="356">
          <cell r="A356" t="str">
            <v>358</v>
          </cell>
          <cell r="B356" t="str">
            <v>MORRISON</v>
          </cell>
          <cell r="C356">
            <v>20748</v>
          </cell>
          <cell r="D356">
            <v>0</v>
          </cell>
          <cell r="E356">
            <v>20748</v>
          </cell>
          <cell r="F356">
            <v>0</v>
          </cell>
          <cell r="G356">
            <v>0</v>
          </cell>
          <cell r="H356">
            <v>651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21399</v>
          </cell>
          <cell r="R356">
            <v>4025</v>
          </cell>
          <cell r="S356">
            <v>15150</v>
          </cell>
          <cell r="T356">
            <v>250</v>
          </cell>
          <cell r="U356">
            <v>1510</v>
          </cell>
          <cell r="V356">
            <v>526</v>
          </cell>
          <cell r="W356">
            <v>11750</v>
          </cell>
          <cell r="X356">
            <v>0</v>
          </cell>
          <cell r="Y356">
            <v>0</v>
          </cell>
          <cell r="Z356">
            <v>33211</v>
          </cell>
          <cell r="AA356">
            <v>0</v>
          </cell>
          <cell r="AB356">
            <v>33211</v>
          </cell>
          <cell r="AC356">
            <v>0</v>
          </cell>
          <cell r="AD356">
            <v>33211</v>
          </cell>
          <cell r="AE356">
            <v>-11812</v>
          </cell>
          <cell r="AF356">
            <v>11812</v>
          </cell>
          <cell r="AG356">
            <v>0</v>
          </cell>
        </row>
        <row r="357">
          <cell r="A357" t="str">
            <v>359</v>
          </cell>
          <cell r="B357" t="str">
            <v>REINBECK</v>
          </cell>
          <cell r="C357">
            <v>683019</v>
          </cell>
          <cell r="D357">
            <v>0</v>
          </cell>
          <cell r="E357">
            <v>683019</v>
          </cell>
          <cell r="F357">
            <v>0</v>
          </cell>
          <cell r="G357">
            <v>117264</v>
          </cell>
          <cell r="H357">
            <v>114923</v>
          </cell>
          <cell r="I357">
            <v>6800</v>
          </cell>
          <cell r="J357">
            <v>19600</v>
          </cell>
          <cell r="K357">
            <v>252669</v>
          </cell>
          <cell r="L357">
            <v>886645</v>
          </cell>
          <cell r="M357">
            <v>0</v>
          </cell>
          <cell r="N357">
            <v>897700</v>
          </cell>
          <cell r="O357">
            <v>100000</v>
          </cell>
          <cell r="P357">
            <v>713908</v>
          </cell>
          <cell r="Q357">
            <v>3792528</v>
          </cell>
          <cell r="R357">
            <v>162314</v>
          </cell>
          <cell r="S357">
            <v>222020</v>
          </cell>
          <cell r="T357">
            <v>5200</v>
          </cell>
          <cell r="U357">
            <v>425243</v>
          </cell>
          <cell r="V357">
            <v>88050</v>
          </cell>
          <cell r="W357">
            <v>139380</v>
          </cell>
          <cell r="X357">
            <v>127775</v>
          </cell>
          <cell r="Y357">
            <v>209700</v>
          </cell>
          <cell r="Z357">
            <v>1379682</v>
          </cell>
          <cell r="AA357">
            <v>1541679</v>
          </cell>
          <cell r="AB357">
            <v>2921361</v>
          </cell>
          <cell r="AC357">
            <v>713908</v>
          </cell>
          <cell r="AD357">
            <v>3635269</v>
          </cell>
          <cell r="AE357">
            <v>157259</v>
          </cell>
          <cell r="AF357">
            <v>1612807</v>
          </cell>
          <cell r="AG357">
            <v>1770066</v>
          </cell>
        </row>
        <row r="358">
          <cell r="A358" t="str">
            <v>360</v>
          </cell>
          <cell r="B358" t="str">
            <v>STOUT</v>
          </cell>
          <cell r="C358">
            <v>52440</v>
          </cell>
          <cell r="D358">
            <v>0</v>
          </cell>
          <cell r="E358">
            <v>52440</v>
          </cell>
          <cell r="F358">
            <v>0</v>
          </cell>
          <cell r="G358">
            <v>0</v>
          </cell>
          <cell r="H358">
            <v>14078</v>
          </cell>
          <cell r="I358">
            <v>100</v>
          </cell>
          <cell r="J358">
            <v>3000</v>
          </cell>
          <cell r="K358">
            <v>18878</v>
          </cell>
          <cell r="L358">
            <v>31978</v>
          </cell>
          <cell r="M358">
            <v>0</v>
          </cell>
          <cell r="N358">
            <v>0</v>
          </cell>
          <cell r="O358">
            <v>0</v>
          </cell>
          <cell r="P358">
            <v>2992</v>
          </cell>
          <cell r="Q358">
            <v>123466</v>
          </cell>
          <cell r="R358">
            <v>15366</v>
          </cell>
          <cell r="S358">
            <v>28263</v>
          </cell>
          <cell r="T358">
            <v>900</v>
          </cell>
          <cell r="U358">
            <v>7808</v>
          </cell>
          <cell r="V358">
            <v>125</v>
          </cell>
          <cell r="W358">
            <v>34817</v>
          </cell>
          <cell r="X358">
            <v>13400</v>
          </cell>
          <cell r="Y358">
            <v>0</v>
          </cell>
          <cell r="Z358">
            <v>100679</v>
          </cell>
          <cell r="AA358">
            <v>52502</v>
          </cell>
          <cell r="AB358">
            <v>153181</v>
          </cell>
          <cell r="AC358">
            <v>2992</v>
          </cell>
          <cell r="AD358">
            <v>156173</v>
          </cell>
          <cell r="AE358">
            <v>-32707</v>
          </cell>
          <cell r="AF358">
            <v>116794</v>
          </cell>
          <cell r="AG358">
            <v>84087</v>
          </cell>
        </row>
        <row r="359">
          <cell r="A359" t="str">
            <v>361</v>
          </cell>
          <cell r="B359" t="str">
            <v>WELLSBURG</v>
          </cell>
          <cell r="C359">
            <v>294251</v>
          </cell>
          <cell r="D359">
            <v>0</v>
          </cell>
          <cell r="E359">
            <v>294251</v>
          </cell>
          <cell r="F359">
            <v>0</v>
          </cell>
          <cell r="G359">
            <v>33572</v>
          </cell>
          <cell r="H359">
            <v>85092</v>
          </cell>
          <cell r="I359">
            <v>2210</v>
          </cell>
          <cell r="J359">
            <v>16400</v>
          </cell>
          <cell r="K359">
            <v>153234</v>
          </cell>
          <cell r="L359">
            <v>457800</v>
          </cell>
          <cell r="M359">
            <v>0</v>
          </cell>
          <cell r="N359">
            <v>8100</v>
          </cell>
          <cell r="O359">
            <v>0</v>
          </cell>
          <cell r="P359">
            <v>35255</v>
          </cell>
          <cell r="Q359">
            <v>1085914</v>
          </cell>
          <cell r="R359">
            <v>97557</v>
          </cell>
          <cell r="S359">
            <v>183991</v>
          </cell>
          <cell r="T359">
            <v>0</v>
          </cell>
          <cell r="U359">
            <v>122611</v>
          </cell>
          <cell r="V359">
            <v>0</v>
          </cell>
          <cell r="W359">
            <v>32710</v>
          </cell>
          <cell r="X359">
            <v>120768</v>
          </cell>
          <cell r="Y359">
            <v>0</v>
          </cell>
          <cell r="Z359">
            <v>557637</v>
          </cell>
          <cell r="AA359">
            <v>289413</v>
          </cell>
          <cell r="AB359">
            <v>847050</v>
          </cell>
          <cell r="AC359">
            <v>35255</v>
          </cell>
          <cell r="AD359">
            <v>882305</v>
          </cell>
          <cell r="AE359">
            <v>203609</v>
          </cell>
          <cell r="AF359">
            <v>1063448</v>
          </cell>
          <cell r="AG359">
            <v>1267057</v>
          </cell>
        </row>
        <row r="360">
          <cell r="A360" t="str">
            <v>362</v>
          </cell>
          <cell r="B360" t="str">
            <v>BAGLEY</v>
          </cell>
          <cell r="C360">
            <v>47374</v>
          </cell>
          <cell r="D360">
            <v>0</v>
          </cell>
          <cell r="E360">
            <v>47374</v>
          </cell>
          <cell r="F360">
            <v>0</v>
          </cell>
          <cell r="G360">
            <v>0</v>
          </cell>
          <cell r="H360">
            <v>24655</v>
          </cell>
          <cell r="I360">
            <v>500</v>
          </cell>
          <cell r="J360">
            <v>500</v>
          </cell>
          <cell r="K360">
            <v>50475</v>
          </cell>
          <cell r="L360">
            <v>94400</v>
          </cell>
          <cell r="M360">
            <v>0</v>
          </cell>
          <cell r="N360">
            <v>500</v>
          </cell>
          <cell r="O360">
            <v>0</v>
          </cell>
          <cell r="P360">
            <v>5029</v>
          </cell>
          <cell r="Q360">
            <v>223433</v>
          </cell>
          <cell r="R360">
            <v>20475</v>
          </cell>
          <cell r="S360">
            <v>77000</v>
          </cell>
          <cell r="T360">
            <v>1600</v>
          </cell>
          <cell r="U360">
            <v>12000</v>
          </cell>
          <cell r="V360">
            <v>4600</v>
          </cell>
          <cell r="W360">
            <v>34300</v>
          </cell>
          <cell r="X360">
            <v>5029</v>
          </cell>
          <cell r="Y360">
            <v>0</v>
          </cell>
          <cell r="Z360">
            <v>155004</v>
          </cell>
          <cell r="AA360">
            <v>40600</v>
          </cell>
          <cell r="AB360">
            <v>195604</v>
          </cell>
          <cell r="AC360">
            <v>5029</v>
          </cell>
          <cell r="AD360">
            <v>200633</v>
          </cell>
          <cell r="AE360">
            <v>22800</v>
          </cell>
          <cell r="AF360">
            <v>257371</v>
          </cell>
          <cell r="AG360">
            <v>280171</v>
          </cell>
        </row>
        <row r="361">
          <cell r="A361" t="str">
            <v>363</v>
          </cell>
          <cell r="B361" t="str">
            <v>BAYARD</v>
          </cell>
          <cell r="C361">
            <v>171918</v>
          </cell>
          <cell r="D361">
            <v>0</v>
          </cell>
          <cell r="E361">
            <v>171918</v>
          </cell>
          <cell r="F361">
            <v>0</v>
          </cell>
          <cell r="G361">
            <v>24572</v>
          </cell>
          <cell r="H361">
            <v>45723</v>
          </cell>
          <cell r="I361">
            <v>1250</v>
          </cell>
          <cell r="J361">
            <v>5195</v>
          </cell>
          <cell r="K361">
            <v>134032</v>
          </cell>
          <cell r="L361">
            <v>241265</v>
          </cell>
          <cell r="M361">
            <v>0</v>
          </cell>
          <cell r="N361">
            <v>11410</v>
          </cell>
          <cell r="O361">
            <v>0</v>
          </cell>
          <cell r="P361">
            <v>0</v>
          </cell>
          <cell r="Q361">
            <v>635365</v>
          </cell>
          <cell r="R361">
            <v>24208</v>
          </cell>
          <cell r="S361">
            <v>168348</v>
          </cell>
          <cell r="T361">
            <v>1000</v>
          </cell>
          <cell r="U361">
            <v>98760</v>
          </cell>
          <cell r="V361">
            <v>26882</v>
          </cell>
          <cell r="W361">
            <v>63070</v>
          </cell>
          <cell r="X361">
            <v>12500</v>
          </cell>
          <cell r="Y361">
            <v>0</v>
          </cell>
          <cell r="Z361">
            <v>394768</v>
          </cell>
          <cell r="AA361">
            <v>203850</v>
          </cell>
          <cell r="AB361">
            <v>598618</v>
          </cell>
          <cell r="AC361">
            <v>0</v>
          </cell>
          <cell r="AD361">
            <v>598618</v>
          </cell>
          <cell r="AE361">
            <v>36747</v>
          </cell>
          <cell r="AF361">
            <v>389575</v>
          </cell>
          <cell r="AG361">
            <v>426322</v>
          </cell>
        </row>
        <row r="362">
          <cell r="A362" t="str">
            <v>364</v>
          </cell>
          <cell r="B362" t="str">
            <v>CASEY</v>
          </cell>
          <cell r="C362">
            <v>172963</v>
          </cell>
          <cell r="D362">
            <v>0</v>
          </cell>
          <cell r="E362">
            <v>172963</v>
          </cell>
          <cell r="F362">
            <v>0</v>
          </cell>
          <cell r="G362">
            <v>0</v>
          </cell>
          <cell r="H362">
            <v>41098</v>
          </cell>
          <cell r="I362">
            <v>1175</v>
          </cell>
          <cell r="J362">
            <v>2800</v>
          </cell>
          <cell r="K362">
            <v>52879</v>
          </cell>
          <cell r="L362">
            <v>261200</v>
          </cell>
          <cell r="M362">
            <v>0</v>
          </cell>
          <cell r="N362">
            <v>910000</v>
          </cell>
          <cell r="O362">
            <v>0</v>
          </cell>
          <cell r="P362">
            <v>34476</v>
          </cell>
          <cell r="Q362">
            <v>1476591</v>
          </cell>
          <cell r="R362">
            <v>21200</v>
          </cell>
          <cell r="S362">
            <v>102020</v>
          </cell>
          <cell r="T362">
            <v>0</v>
          </cell>
          <cell r="U362">
            <v>64760</v>
          </cell>
          <cell r="V362">
            <v>0</v>
          </cell>
          <cell r="W362">
            <v>71550</v>
          </cell>
          <cell r="X362">
            <v>20000</v>
          </cell>
          <cell r="Y362">
            <v>900000</v>
          </cell>
          <cell r="Z362">
            <v>1179530</v>
          </cell>
          <cell r="AA362">
            <v>226160</v>
          </cell>
          <cell r="AB362">
            <v>1405690</v>
          </cell>
          <cell r="AC362">
            <v>34476</v>
          </cell>
          <cell r="AD362">
            <v>1440166</v>
          </cell>
          <cell r="AE362">
            <v>36425</v>
          </cell>
          <cell r="AF362">
            <v>356663</v>
          </cell>
          <cell r="AG362">
            <v>393088</v>
          </cell>
        </row>
        <row r="363">
          <cell r="A363" t="str">
            <v>365</v>
          </cell>
          <cell r="B363" t="str">
            <v>GUTHRIE CENTER</v>
          </cell>
          <cell r="C363">
            <v>634795</v>
          </cell>
          <cell r="D363">
            <v>0</v>
          </cell>
          <cell r="E363">
            <v>634795</v>
          </cell>
          <cell r="F363">
            <v>0</v>
          </cell>
          <cell r="G363">
            <v>17890</v>
          </cell>
          <cell r="H363">
            <v>149329</v>
          </cell>
          <cell r="I363">
            <v>2500</v>
          </cell>
          <cell r="J363">
            <v>44345</v>
          </cell>
          <cell r="K363">
            <v>398190</v>
          </cell>
          <cell r="L363">
            <v>1731750</v>
          </cell>
          <cell r="M363">
            <v>0</v>
          </cell>
          <cell r="N363">
            <v>21000</v>
          </cell>
          <cell r="O363">
            <v>0</v>
          </cell>
          <cell r="P363">
            <v>294850</v>
          </cell>
          <cell r="Q363">
            <v>3294649</v>
          </cell>
          <cell r="R363">
            <v>266465</v>
          </cell>
          <cell r="S363">
            <v>302365</v>
          </cell>
          <cell r="T363">
            <v>0</v>
          </cell>
          <cell r="U363">
            <v>192665</v>
          </cell>
          <cell r="V363">
            <v>47340</v>
          </cell>
          <cell r="W363">
            <v>227725</v>
          </cell>
          <cell r="X363">
            <v>178680</v>
          </cell>
          <cell r="Y363">
            <v>0</v>
          </cell>
          <cell r="Z363">
            <v>1215240</v>
          </cell>
          <cell r="AA363">
            <v>2104695</v>
          </cell>
          <cell r="AB363">
            <v>3319935</v>
          </cell>
          <cell r="AC363">
            <v>294850</v>
          </cell>
          <cell r="AD363">
            <v>3614785</v>
          </cell>
          <cell r="AE363">
            <v>-320136</v>
          </cell>
          <cell r="AF363">
            <v>5565346</v>
          </cell>
          <cell r="AG363">
            <v>5245210</v>
          </cell>
        </row>
        <row r="364">
          <cell r="A364" t="str">
            <v>366</v>
          </cell>
          <cell r="B364" t="str">
            <v>JAMAICA</v>
          </cell>
          <cell r="C364">
            <v>33112</v>
          </cell>
          <cell r="D364">
            <v>0</v>
          </cell>
          <cell r="E364">
            <v>33112</v>
          </cell>
          <cell r="F364">
            <v>0</v>
          </cell>
          <cell r="G364">
            <v>0</v>
          </cell>
          <cell r="H364">
            <v>17157</v>
          </cell>
          <cell r="I364">
            <v>950</v>
          </cell>
          <cell r="J364">
            <v>7710</v>
          </cell>
          <cell r="K364">
            <v>50540</v>
          </cell>
          <cell r="L364">
            <v>49950</v>
          </cell>
          <cell r="M364">
            <v>0</v>
          </cell>
          <cell r="N364">
            <v>0</v>
          </cell>
          <cell r="O364">
            <v>0</v>
          </cell>
          <cell r="P364">
            <v>4000</v>
          </cell>
          <cell r="Q364">
            <v>163419</v>
          </cell>
          <cell r="R364">
            <v>17400</v>
          </cell>
          <cell r="S364">
            <v>15300</v>
          </cell>
          <cell r="T364">
            <v>0</v>
          </cell>
          <cell r="U364">
            <v>22840</v>
          </cell>
          <cell r="V364">
            <v>8500</v>
          </cell>
          <cell r="W364">
            <v>41579</v>
          </cell>
          <cell r="X364">
            <v>0</v>
          </cell>
          <cell r="Y364">
            <v>0</v>
          </cell>
          <cell r="Z364">
            <v>105619</v>
          </cell>
          <cell r="AA364">
            <v>53800</v>
          </cell>
          <cell r="AB364">
            <v>159419</v>
          </cell>
          <cell r="AC364">
            <v>4000</v>
          </cell>
          <cell r="AD364">
            <v>163419</v>
          </cell>
          <cell r="AE364">
            <v>0</v>
          </cell>
          <cell r="AF364">
            <v>100271</v>
          </cell>
          <cell r="AG364">
            <v>100271</v>
          </cell>
        </row>
        <row r="365">
          <cell r="A365" t="str">
            <v>367</v>
          </cell>
          <cell r="B365" t="str">
            <v>MENLO</v>
          </cell>
          <cell r="C365">
            <v>85715</v>
          </cell>
          <cell r="D365">
            <v>0</v>
          </cell>
          <cell r="E365">
            <v>85715</v>
          </cell>
          <cell r="F365">
            <v>0</v>
          </cell>
          <cell r="G365">
            <v>0</v>
          </cell>
          <cell r="H365">
            <v>29233</v>
          </cell>
          <cell r="I365">
            <v>555</v>
          </cell>
          <cell r="J365">
            <v>3760</v>
          </cell>
          <cell r="K365">
            <v>44405</v>
          </cell>
          <cell r="L365">
            <v>61965</v>
          </cell>
          <cell r="M365">
            <v>300</v>
          </cell>
          <cell r="N365">
            <v>0</v>
          </cell>
          <cell r="O365">
            <v>0</v>
          </cell>
          <cell r="P365">
            <v>24000</v>
          </cell>
          <cell r="Q365">
            <v>249933</v>
          </cell>
          <cell r="R365">
            <v>4700</v>
          </cell>
          <cell r="S365">
            <v>146800</v>
          </cell>
          <cell r="T365">
            <v>0</v>
          </cell>
          <cell r="U365">
            <v>23780</v>
          </cell>
          <cell r="V365">
            <v>0</v>
          </cell>
          <cell r="W365">
            <v>52855</v>
          </cell>
          <cell r="X365">
            <v>0</v>
          </cell>
          <cell r="Y365">
            <v>0</v>
          </cell>
          <cell r="Z365">
            <v>228135</v>
          </cell>
          <cell r="AA365">
            <v>42910</v>
          </cell>
          <cell r="AB365">
            <v>271045</v>
          </cell>
          <cell r="AC365">
            <v>24000</v>
          </cell>
          <cell r="AD365">
            <v>295045</v>
          </cell>
          <cell r="AE365">
            <v>-45112</v>
          </cell>
          <cell r="AF365">
            <v>200579</v>
          </cell>
          <cell r="AG365">
            <v>155467</v>
          </cell>
        </row>
        <row r="366">
          <cell r="A366" t="str">
            <v>368</v>
          </cell>
          <cell r="B366" t="str">
            <v>PANORA</v>
          </cell>
          <cell r="C366">
            <v>604812</v>
          </cell>
          <cell r="D366">
            <v>0</v>
          </cell>
          <cell r="E366">
            <v>604812</v>
          </cell>
          <cell r="F366">
            <v>0</v>
          </cell>
          <cell r="G366">
            <v>170000</v>
          </cell>
          <cell r="H366">
            <v>92999</v>
          </cell>
          <cell r="I366">
            <v>6400</v>
          </cell>
          <cell r="J366">
            <v>13800</v>
          </cell>
          <cell r="K366">
            <v>248038</v>
          </cell>
          <cell r="L366">
            <v>2899337</v>
          </cell>
          <cell r="M366">
            <v>11000</v>
          </cell>
          <cell r="N366">
            <v>68100</v>
          </cell>
          <cell r="O366">
            <v>70000</v>
          </cell>
          <cell r="P366">
            <v>641644</v>
          </cell>
          <cell r="Q366">
            <v>4826130</v>
          </cell>
          <cell r="R366">
            <v>279540</v>
          </cell>
          <cell r="S366">
            <v>155130</v>
          </cell>
          <cell r="T366">
            <v>0</v>
          </cell>
          <cell r="U366">
            <v>175585</v>
          </cell>
          <cell r="V366">
            <v>37000</v>
          </cell>
          <cell r="W366">
            <v>86765</v>
          </cell>
          <cell r="X366">
            <v>390370</v>
          </cell>
          <cell r="Y366">
            <v>178100</v>
          </cell>
          <cell r="Z366">
            <v>1302490</v>
          </cell>
          <cell r="AA366">
            <v>2828770</v>
          </cell>
          <cell r="AB366">
            <v>4131260</v>
          </cell>
          <cell r="AC366">
            <v>641644</v>
          </cell>
          <cell r="AD366">
            <v>4772904</v>
          </cell>
          <cell r="AE366">
            <v>53226</v>
          </cell>
          <cell r="AF366">
            <v>2340588</v>
          </cell>
          <cell r="AG366">
            <v>2393814</v>
          </cell>
        </row>
        <row r="367">
          <cell r="A367" t="str">
            <v>369</v>
          </cell>
          <cell r="B367" t="str">
            <v>STUART</v>
          </cell>
          <cell r="C367">
            <v>494969</v>
          </cell>
          <cell r="D367">
            <v>0</v>
          </cell>
          <cell r="E367">
            <v>494969</v>
          </cell>
          <cell r="F367">
            <v>0</v>
          </cell>
          <cell r="G367">
            <v>1562946</v>
          </cell>
          <cell r="H367">
            <v>246129</v>
          </cell>
          <cell r="I367">
            <v>15199</v>
          </cell>
          <cell r="J367">
            <v>18142</v>
          </cell>
          <cell r="K367">
            <v>1347845</v>
          </cell>
          <cell r="L367">
            <v>3669325</v>
          </cell>
          <cell r="M367">
            <v>0</v>
          </cell>
          <cell r="N367">
            <v>0</v>
          </cell>
          <cell r="O367">
            <v>0</v>
          </cell>
          <cell r="P367">
            <v>35000</v>
          </cell>
          <cell r="Q367">
            <v>7389555</v>
          </cell>
          <cell r="R367">
            <v>548476</v>
          </cell>
          <cell r="S367">
            <v>405379</v>
          </cell>
          <cell r="T367">
            <v>0</v>
          </cell>
          <cell r="U367">
            <v>142708</v>
          </cell>
          <cell r="V367">
            <v>1562946</v>
          </cell>
          <cell r="W367">
            <v>215262</v>
          </cell>
          <cell r="X367">
            <v>320858</v>
          </cell>
          <cell r="Y367">
            <v>1000000</v>
          </cell>
          <cell r="Z367">
            <v>4195629</v>
          </cell>
          <cell r="AA367">
            <v>3187691</v>
          </cell>
          <cell r="AB367">
            <v>7383320</v>
          </cell>
          <cell r="AC367">
            <v>35000</v>
          </cell>
          <cell r="AD367">
            <v>7418320</v>
          </cell>
          <cell r="AE367">
            <v>-28765</v>
          </cell>
          <cell r="AF367">
            <v>7696583</v>
          </cell>
          <cell r="AG367">
            <v>7667818</v>
          </cell>
        </row>
        <row r="368">
          <cell r="A368" t="str">
            <v>370</v>
          </cell>
          <cell r="B368" t="str">
            <v>YALE</v>
          </cell>
          <cell r="C368">
            <v>75992</v>
          </cell>
          <cell r="D368">
            <v>0</v>
          </cell>
          <cell r="E368">
            <v>75992</v>
          </cell>
          <cell r="F368">
            <v>0</v>
          </cell>
          <cell r="G368">
            <v>0</v>
          </cell>
          <cell r="H368">
            <v>21213</v>
          </cell>
          <cell r="I368">
            <v>465</v>
          </cell>
          <cell r="J368">
            <v>500</v>
          </cell>
          <cell r="K368">
            <v>47106</v>
          </cell>
          <cell r="L368">
            <v>56250</v>
          </cell>
          <cell r="M368">
            <v>0</v>
          </cell>
          <cell r="N368">
            <v>2000</v>
          </cell>
          <cell r="O368">
            <v>0</v>
          </cell>
          <cell r="P368">
            <v>0</v>
          </cell>
          <cell r="Q368">
            <v>203526</v>
          </cell>
          <cell r="R368">
            <v>28550</v>
          </cell>
          <cell r="S368">
            <v>61500</v>
          </cell>
          <cell r="T368">
            <v>3000</v>
          </cell>
          <cell r="U368">
            <v>11150</v>
          </cell>
          <cell r="V368">
            <v>6675</v>
          </cell>
          <cell r="W368">
            <v>41200</v>
          </cell>
          <cell r="X368">
            <v>0</v>
          </cell>
          <cell r="Y368">
            <v>0</v>
          </cell>
          <cell r="Z368">
            <v>152075</v>
          </cell>
          <cell r="AA368">
            <v>36700</v>
          </cell>
          <cell r="AB368">
            <v>188775</v>
          </cell>
          <cell r="AC368">
            <v>0</v>
          </cell>
          <cell r="AD368">
            <v>188775</v>
          </cell>
          <cell r="AE368">
            <v>14751</v>
          </cell>
          <cell r="AF368">
            <v>351764</v>
          </cell>
          <cell r="AG368">
            <v>366515</v>
          </cell>
        </row>
        <row r="369">
          <cell r="A369" t="str">
            <v>371</v>
          </cell>
          <cell r="B369" t="str">
            <v>BLAIRSBURG</v>
          </cell>
          <cell r="C369">
            <v>54540</v>
          </cell>
          <cell r="D369">
            <v>0</v>
          </cell>
          <cell r="E369">
            <v>54540</v>
          </cell>
          <cell r="F369">
            <v>0</v>
          </cell>
          <cell r="G369">
            <v>6599</v>
          </cell>
          <cell r="H369">
            <v>20665</v>
          </cell>
          <cell r="I369">
            <v>200</v>
          </cell>
          <cell r="J369">
            <v>4285</v>
          </cell>
          <cell r="K369">
            <v>76681</v>
          </cell>
          <cell r="L369">
            <v>106517</v>
          </cell>
          <cell r="M369">
            <v>0</v>
          </cell>
          <cell r="N369">
            <v>250</v>
          </cell>
          <cell r="O369">
            <v>0</v>
          </cell>
          <cell r="P369">
            <v>0</v>
          </cell>
          <cell r="Q369">
            <v>269737</v>
          </cell>
          <cell r="R369">
            <v>7528</v>
          </cell>
          <cell r="S369">
            <v>44048</v>
          </cell>
          <cell r="T369">
            <v>1325</v>
          </cell>
          <cell r="U369">
            <v>7541</v>
          </cell>
          <cell r="V369">
            <v>28868</v>
          </cell>
          <cell r="W369">
            <v>45649</v>
          </cell>
          <cell r="X369">
            <v>15850</v>
          </cell>
          <cell r="Y369">
            <v>0</v>
          </cell>
          <cell r="Z369">
            <v>150809</v>
          </cell>
          <cell r="AA369">
            <v>62765</v>
          </cell>
          <cell r="AB369">
            <v>213574</v>
          </cell>
          <cell r="AC369">
            <v>0</v>
          </cell>
          <cell r="AD369">
            <v>213574</v>
          </cell>
          <cell r="AE369">
            <v>56163</v>
          </cell>
          <cell r="AF369">
            <v>525572</v>
          </cell>
          <cell r="AG369">
            <v>581735</v>
          </cell>
        </row>
        <row r="370">
          <cell r="A370" t="str">
            <v>372</v>
          </cell>
          <cell r="B370" t="str">
            <v>ELLSWORTH</v>
          </cell>
          <cell r="C370">
            <v>149649</v>
          </cell>
          <cell r="D370">
            <v>0</v>
          </cell>
          <cell r="E370">
            <v>149649</v>
          </cell>
          <cell r="F370">
            <v>0</v>
          </cell>
          <cell r="G370">
            <v>96317</v>
          </cell>
          <cell r="H370">
            <v>46961</v>
          </cell>
          <cell r="I370">
            <v>650</v>
          </cell>
          <cell r="J370">
            <v>4474</v>
          </cell>
          <cell r="K370">
            <v>115047</v>
          </cell>
          <cell r="L370">
            <v>1511247</v>
          </cell>
          <cell r="M370">
            <v>0</v>
          </cell>
          <cell r="N370">
            <v>41578</v>
          </cell>
          <cell r="O370">
            <v>715000</v>
          </cell>
          <cell r="P370">
            <v>357344</v>
          </cell>
          <cell r="Q370">
            <v>3038267</v>
          </cell>
          <cell r="R370">
            <v>104372</v>
          </cell>
          <cell r="S370">
            <v>137947</v>
          </cell>
          <cell r="T370">
            <v>4520</v>
          </cell>
          <cell r="U370">
            <v>97224</v>
          </cell>
          <cell r="V370">
            <v>3124</v>
          </cell>
          <cell r="W370">
            <v>62824</v>
          </cell>
          <cell r="X370">
            <v>32698</v>
          </cell>
          <cell r="Y370">
            <v>0</v>
          </cell>
          <cell r="Z370">
            <v>442709</v>
          </cell>
          <cell r="AA370">
            <v>2496464</v>
          </cell>
          <cell r="AB370">
            <v>2939173</v>
          </cell>
          <cell r="AC370">
            <v>357344</v>
          </cell>
          <cell r="AD370">
            <v>3296517</v>
          </cell>
          <cell r="AE370">
            <v>-258250</v>
          </cell>
          <cell r="AF370">
            <v>1632360</v>
          </cell>
          <cell r="AG370">
            <v>1374110</v>
          </cell>
        </row>
        <row r="371">
          <cell r="A371" t="str">
            <v>373</v>
          </cell>
          <cell r="B371" t="str">
            <v>JEWELL</v>
          </cell>
          <cell r="C371">
            <v>361204</v>
          </cell>
          <cell r="D371">
            <v>0</v>
          </cell>
          <cell r="E371">
            <v>361204</v>
          </cell>
          <cell r="F371">
            <v>0</v>
          </cell>
          <cell r="G371">
            <v>0</v>
          </cell>
          <cell r="H371">
            <v>107385</v>
          </cell>
          <cell r="I371">
            <v>2575</v>
          </cell>
          <cell r="J371">
            <v>11940</v>
          </cell>
          <cell r="K371">
            <v>264831</v>
          </cell>
          <cell r="L371">
            <v>408238</v>
          </cell>
          <cell r="M371">
            <v>0</v>
          </cell>
          <cell r="N371">
            <v>16500</v>
          </cell>
          <cell r="O371">
            <v>0</v>
          </cell>
          <cell r="P371">
            <v>0</v>
          </cell>
          <cell r="Q371">
            <v>1172673</v>
          </cell>
          <cell r="R371">
            <v>257412</v>
          </cell>
          <cell r="S371">
            <v>184392</v>
          </cell>
          <cell r="T371">
            <v>6565</v>
          </cell>
          <cell r="U371">
            <v>138941</v>
          </cell>
          <cell r="V371">
            <v>38160</v>
          </cell>
          <cell r="W371">
            <v>80318</v>
          </cell>
          <cell r="X371">
            <v>0</v>
          </cell>
          <cell r="Y371">
            <v>0</v>
          </cell>
          <cell r="Z371">
            <v>705788</v>
          </cell>
          <cell r="AA371">
            <v>363880</v>
          </cell>
          <cell r="AB371">
            <v>1069668</v>
          </cell>
          <cell r="AC371">
            <v>0</v>
          </cell>
          <cell r="AD371">
            <v>1069668</v>
          </cell>
          <cell r="AE371">
            <v>103005</v>
          </cell>
          <cell r="AF371">
            <v>1997999</v>
          </cell>
          <cell r="AG371">
            <v>2101004</v>
          </cell>
        </row>
        <row r="372">
          <cell r="A372" t="str">
            <v>374</v>
          </cell>
          <cell r="B372" t="str">
            <v>KAMRAR</v>
          </cell>
          <cell r="C372">
            <v>63072</v>
          </cell>
          <cell r="D372">
            <v>0</v>
          </cell>
          <cell r="E372">
            <v>63072</v>
          </cell>
          <cell r="F372">
            <v>0</v>
          </cell>
          <cell r="G372">
            <v>0</v>
          </cell>
          <cell r="H372">
            <v>15450</v>
          </cell>
          <cell r="I372">
            <v>390</v>
          </cell>
          <cell r="J372">
            <v>100</v>
          </cell>
          <cell r="K372">
            <v>35402</v>
          </cell>
          <cell r="L372">
            <v>32200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146614</v>
          </cell>
          <cell r="R372">
            <v>20400</v>
          </cell>
          <cell r="S372">
            <v>63400</v>
          </cell>
          <cell r="T372">
            <v>3400</v>
          </cell>
          <cell r="U372">
            <v>9615</v>
          </cell>
          <cell r="V372">
            <v>75</v>
          </cell>
          <cell r="W372">
            <v>26700</v>
          </cell>
          <cell r="X372">
            <v>0</v>
          </cell>
          <cell r="Y372">
            <v>0</v>
          </cell>
          <cell r="Z372">
            <v>123590</v>
          </cell>
          <cell r="AA372">
            <v>27700</v>
          </cell>
          <cell r="AB372">
            <v>151290</v>
          </cell>
          <cell r="AC372">
            <v>0</v>
          </cell>
          <cell r="AD372">
            <v>151290</v>
          </cell>
          <cell r="AE372">
            <v>-4676</v>
          </cell>
          <cell r="AF372">
            <v>160779</v>
          </cell>
          <cell r="AG372">
            <v>156103</v>
          </cell>
        </row>
        <row r="373">
          <cell r="A373" t="str">
            <v>375</v>
          </cell>
          <cell r="B373" t="str">
            <v>RANDALL</v>
          </cell>
          <cell r="C373">
            <v>66332</v>
          </cell>
          <cell r="D373">
            <v>0</v>
          </cell>
          <cell r="E373">
            <v>66332</v>
          </cell>
          <cell r="F373">
            <v>0</v>
          </cell>
          <cell r="G373">
            <v>0</v>
          </cell>
          <cell r="H373">
            <v>15684</v>
          </cell>
          <cell r="I373">
            <v>0</v>
          </cell>
          <cell r="J373">
            <v>8000</v>
          </cell>
          <cell r="K373">
            <v>9000</v>
          </cell>
          <cell r="L373">
            <v>84700</v>
          </cell>
          <cell r="M373">
            <v>0</v>
          </cell>
          <cell r="N373">
            <v>0</v>
          </cell>
          <cell r="O373">
            <v>0</v>
          </cell>
          <cell r="P373">
            <v>14009</v>
          </cell>
          <cell r="Q373">
            <v>197725</v>
          </cell>
          <cell r="R373">
            <v>9700</v>
          </cell>
          <cell r="S373">
            <v>11250</v>
          </cell>
          <cell r="T373">
            <v>750</v>
          </cell>
          <cell r="U373">
            <v>17650</v>
          </cell>
          <cell r="V373">
            <v>0</v>
          </cell>
          <cell r="W373">
            <v>38130</v>
          </cell>
          <cell r="X373">
            <v>23160</v>
          </cell>
          <cell r="Y373">
            <v>0</v>
          </cell>
          <cell r="Z373">
            <v>100640</v>
          </cell>
          <cell r="AA373">
            <v>84700</v>
          </cell>
          <cell r="AB373">
            <v>185340</v>
          </cell>
          <cell r="AC373">
            <v>14009</v>
          </cell>
          <cell r="AD373">
            <v>199349</v>
          </cell>
          <cell r="AE373">
            <v>-1624</v>
          </cell>
          <cell r="AF373">
            <v>217746</v>
          </cell>
          <cell r="AG373">
            <v>216122</v>
          </cell>
        </row>
        <row r="374">
          <cell r="A374" t="str">
            <v>376</v>
          </cell>
          <cell r="B374" t="str">
            <v>STANHOPE</v>
          </cell>
          <cell r="C374">
            <v>104981</v>
          </cell>
          <cell r="D374">
            <v>0</v>
          </cell>
          <cell r="E374">
            <v>104981</v>
          </cell>
          <cell r="F374">
            <v>0</v>
          </cell>
          <cell r="G374">
            <v>0</v>
          </cell>
          <cell r="H374">
            <v>37552</v>
          </cell>
          <cell r="I374">
            <v>310</v>
          </cell>
          <cell r="J374">
            <v>18136</v>
          </cell>
          <cell r="K374">
            <v>103056</v>
          </cell>
          <cell r="L374">
            <v>598750</v>
          </cell>
          <cell r="M374">
            <v>0</v>
          </cell>
          <cell r="N374">
            <v>17663</v>
          </cell>
          <cell r="O374">
            <v>0</v>
          </cell>
          <cell r="P374">
            <v>31000</v>
          </cell>
          <cell r="Q374">
            <v>911448</v>
          </cell>
          <cell r="R374">
            <v>99688</v>
          </cell>
          <cell r="S374">
            <v>69827</v>
          </cell>
          <cell r="T374">
            <v>3922</v>
          </cell>
          <cell r="U374">
            <v>57523</v>
          </cell>
          <cell r="V374">
            <v>5573</v>
          </cell>
          <cell r="W374">
            <v>35989</v>
          </cell>
          <cell r="X374">
            <v>14236</v>
          </cell>
          <cell r="Y374">
            <v>0</v>
          </cell>
          <cell r="Z374">
            <v>286758</v>
          </cell>
          <cell r="AA374">
            <v>579437</v>
          </cell>
          <cell r="AB374">
            <v>866195</v>
          </cell>
          <cell r="AC374">
            <v>31000</v>
          </cell>
          <cell r="AD374">
            <v>897195</v>
          </cell>
          <cell r="AE374">
            <v>14253</v>
          </cell>
          <cell r="AF374">
            <v>369345</v>
          </cell>
          <cell r="AG374">
            <v>383598</v>
          </cell>
        </row>
        <row r="375">
          <cell r="A375" t="str">
            <v>377</v>
          </cell>
          <cell r="B375" t="str">
            <v>STRATFORD</v>
          </cell>
          <cell r="C375">
            <v>244666</v>
          </cell>
          <cell r="D375">
            <v>0</v>
          </cell>
          <cell r="E375">
            <v>244666</v>
          </cell>
          <cell r="F375">
            <v>0</v>
          </cell>
          <cell r="G375">
            <v>41100</v>
          </cell>
          <cell r="H375">
            <v>64780</v>
          </cell>
          <cell r="I375">
            <v>1750</v>
          </cell>
          <cell r="J375">
            <v>4800</v>
          </cell>
          <cell r="K375">
            <v>130531</v>
          </cell>
          <cell r="L375">
            <v>1107900</v>
          </cell>
          <cell r="M375">
            <v>0</v>
          </cell>
          <cell r="N375">
            <v>84850</v>
          </cell>
          <cell r="O375">
            <v>0</v>
          </cell>
          <cell r="P375">
            <v>105850</v>
          </cell>
          <cell r="Q375">
            <v>1786227</v>
          </cell>
          <cell r="R375">
            <v>142237</v>
          </cell>
          <cell r="S375">
            <v>64750</v>
          </cell>
          <cell r="T375">
            <v>6350</v>
          </cell>
          <cell r="U375">
            <v>116757</v>
          </cell>
          <cell r="V375">
            <v>45800</v>
          </cell>
          <cell r="W375">
            <v>71162</v>
          </cell>
          <cell r="X375">
            <v>71370</v>
          </cell>
          <cell r="Y375">
            <v>0</v>
          </cell>
          <cell r="Z375">
            <v>518426</v>
          </cell>
          <cell r="AA375">
            <v>1021890</v>
          </cell>
          <cell r="AB375">
            <v>1540316</v>
          </cell>
          <cell r="AC375">
            <v>105850</v>
          </cell>
          <cell r="AD375">
            <v>1646166</v>
          </cell>
          <cell r="AE375">
            <v>140061</v>
          </cell>
          <cell r="AF375">
            <v>2296051</v>
          </cell>
          <cell r="AG375">
            <v>2436112</v>
          </cell>
        </row>
        <row r="376">
          <cell r="A376" t="str">
            <v>378</v>
          </cell>
          <cell r="B376" t="str">
            <v>WEBSTER CITY</v>
          </cell>
          <cell r="C376">
            <v>3554999</v>
          </cell>
          <cell r="D376">
            <v>0</v>
          </cell>
          <cell r="E376">
            <v>3554999</v>
          </cell>
          <cell r="F376">
            <v>0</v>
          </cell>
          <cell r="G376">
            <v>296625</v>
          </cell>
          <cell r="H376">
            <v>783147</v>
          </cell>
          <cell r="I376">
            <v>104810</v>
          </cell>
          <cell r="J376">
            <v>420904</v>
          </cell>
          <cell r="K376">
            <v>1245531</v>
          </cell>
          <cell r="L376">
            <v>14398871</v>
          </cell>
          <cell r="M376">
            <v>0</v>
          </cell>
          <cell r="N376">
            <v>1670267</v>
          </cell>
          <cell r="O376">
            <v>35000000</v>
          </cell>
          <cell r="P376">
            <v>21848052</v>
          </cell>
          <cell r="Q376">
            <v>79323206</v>
          </cell>
          <cell r="R376">
            <v>2490359</v>
          </cell>
          <cell r="S376">
            <v>1529564</v>
          </cell>
          <cell r="T376">
            <v>65135</v>
          </cell>
          <cell r="U376">
            <v>1271448</v>
          </cell>
          <cell r="V376">
            <v>276054</v>
          </cell>
          <cell r="W376">
            <v>297610</v>
          </cell>
          <cell r="X376">
            <v>756855</v>
          </cell>
          <cell r="Y376">
            <v>1875203</v>
          </cell>
          <cell r="Z376">
            <v>8562228</v>
          </cell>
          <cell r="AA376">
            <v>32983421</v>
          </cell>
          <cell r="AB376">
            <v>41545649</v>
          </cell>
          <cell r="AC376">
            <v>21848052</v>
          </cell>
          <cell r="AD376">
            <v>63393701</v>
          </cell>
          <cell r="AE376">
            <v>15929505</v>
          </cell>
          <cell r="AF376">
            <v>21831564</v>
          </cell>
          <cell r="AG376">
            <v>37761069</v>
          </cell>
        </row>
        <row r="377">
          <cell r="A377" t="str">
            <v>379</v>
          </cell>
          <cell r="B377" t="str">
            <v>WILLIAMS</v>
          </cell>
          <cell r="C377">
            <v>145381</v>
          </cell>
          <cell r="D377">
            <v>0</v>
          </cell>
          <cell r="E377">
            <v>145381</v>
          </cell>
          <cell r="F377">
            <v>0</v>
          </cell>
          <cell r="G377">
            <v>0</v>
          </cell>
          <cell r="H377">
            <v>32290</v>
          </cell>
          <cell r="I377">
            <v>149</v>
          </cell>
          <cell r="J377">
            <v>3537</v>
          </cell>
          <cell r="K377">
            <v>104012</v>
          </cell>
          <cell r="L377">
            <v>187356</v>
          </cell>
          <cell r="M377">
            <v>0</v>
          </cell>
          <cell r="N377">
            <v>42067</v>
          </cell>
          <cell r="O377">
            <v>0</v>
          </cell>
          <cell r="P377">
            <v>33443</v>
          </cell>
          <cell r="Q377">
            <v>548235</v>
          </cell>
          <cell r="R377">
            <v>72446</v>
          </cell>
          <cell r="S377">
            <v>80344</v>
          </cell>
          <cell r="T377">
            <v>250</v>
          </cell>
          <cell r="U377">
            <v>98897</v>
          </cell>
          <cell r="V377">
            <v>0</v>
          </cell>
          <cell r="W377">
            <v>53949</v>
          </cell>
          <cell r="X377">
            <v>0</v>
          </cell>
          <cell r="Y377">
            <v>0</v>
          </cell>
          <cell r="Z377">
            <v>305886</v>
          </cell>
          <cell r="AA377">
            <v>187836</v>
          </cell>
          <cell r="AB377">
            <v>493722</v>
          </cell>
          <cell r="AC377">
            <v>33443</v>
          </cell>
          <cell r="AD377">
            <v>527165</v>
          </cell>
          <cell r="AE377">
            <v>21070.000000000007</v>
          </cell>
          <cell r="AF377">
            <v>821324</v>
          </cell>
          <cell r="AG377">
            <v>842394</v>
          </cell>
        </row>
        <row r="378">
          <cell r="A378" t="str">
            <v>380</v>
          </cell>
          <cell r="B378" t="str">
            <v>BRITT</v>
          </cell>
          <cell r="C378">
            <v>904433</v>
          </cell>
          <cell r="D378">
            <v>0</v>
          </cell>
          <cell r="E378">
            <v>904433</v>
          </cell>
          <cell r="F378">
            <v>0</v>
          </cell>
          <cell r="G378">
            <v>0</v>
          </cell>
          <cell r="H378">
            <v>189234</v>
          </cell>
          <cell r="I378">
            <v>17325</v>
          </cell>
          <cell r="J378">
            <v>87319</v>
          </cell>
          <cell r="K378">
            <v>286360</v>
          </cell>
          <cell r="L378">
            <v>678625</v>
          </cell>
          <cell r="M378">
            <v>0</v>
          </cell>
          <cell r="N378">
            <v>0</v>
          </cell>
          <cell r="O378">
            <v>795000</v>
          </cell>
          <cell r="P378">
            <v>266300</v>
          </cell>
          <cell r="Q378">
            <v>3224596</v>
          </cell>
          <cell r="R378">
            <v>418398</v>
          </cell>
          <cell r="S378">
            <v>466000</v>
          </cell>
          <cell r="T378">
            <v>7500</v>
          </cell>
          <cell r="U378">
            <v>246080</v>
          </cell>
          <cell r="V378">
            <v>273910</v>
          </cell>
          <cell r="W378">
            <v>130195</v>
          </cell>
          <cell r="X378">
            <v>339361</v>
          </cell>
          <cell r="Y378">
            <v>795000</v>
          </cell>
          <cell r="Z378">
            <v>2676444</v>
          </cell>
          <cell r="AA378">
            <v>677317</v>
          </cell>
          <cell r="AB378">
            <v>3353761</v>
          </cell>
          <cell r="AC378">
            <v>266300</v>
          </cell>
          <cell r="AD378">
            <v>3620061</v>
          </cell>
          <cell r="AE378">
            <v>-395465</v>
          </cell>
          <cell r="AF378">
            <v>1602323</v>
          </cell>
          <cell r="AG378">
            <v>1206858</v>
          </cell>
        </row>
        <row r="379">
          <cell r="A379" t="str">
            <v>381</v>
          </cell>
          <cell r="B379" t="str">
            <v>CORWITH</v>
          </cell>
          <cell r="C379">
            <v>72705</v>
          </cell>
          <cell r="D379">
            <v>0</v>
          </cell>
          <cell r="E379">
            <v>72705</v>
          </cell>
          <cell r="F379">
            <v>0</v>
          </cell>
          <cell r="G379">
            <v>87690</v>
          </cell>
          <cell r="H379">
            <v>25671</v>
          </cell>
          <cell r="I379">
            <v>1555</v>
          </cell>
          <cell r="J379">
            <v>1787</v>
          </cell>
          <cell r="K379">
            <v>67883</v>
          </cell>
          <cell r="L379">
            <v>515370</v>
          </cell>
          <cell r="M379">
            <v>0</v>
          </cell>
          <cell r="N379">
            <v>15000</v>
          </cell>
          <cell r="O379">
            <v>16740</v>
          </cell>
          <cell r="P379">
            <v>104046</v>
          </cell>
          <cell r="Q379">
            <v>908447</v>
          </cell>
          <cell r="R379">
            <v>31326</v>
          </cell>
          <cell r="S379">
            <v>40077</v>
          </cell>
          <cell r="T379">
            <v>0</v>
          </cell>
          <cell r="U379">
            <v>49347</v>
          </cell>
          <cell r="V379">
            <v>73652</v>
          </cell>
          <cell r="W379">
            <v>64872</v>
          </cell>
          <cell r="X379">
            <v>63089</v>
          </cell>
          <cell r="Y379">
            <v>0</v>
          </cell>
          <cell r="Z379">
            <v>322363</v>
          </cell>
          <cell r="AA379">
            <v>494744</v>
          </cell>
          <cell r="AB379">
            <v>817107</v>
          </cell>
          <cell r="AC379">
            <v>104046</v>
          </cell>
          <cell r="AD379">
            <v>921153</v>
          </cell>
          <cell r="AE379">
            <v>-12706</v>
          </cell>
          <cell r="AF379">
            <v>681407</v>
          </cell>
          <cell r="AG379">
            <v>668701</v>
          </cell>
        </row>
        <row r="380">
          <cell r="A380" t="str">
            <v>382</v>
          </cell>
          <cell r="B380" t="str">
            <v>CRYSTAL LAKE</v>
          </cell>
          <cell r="C380">
            <v>51987</v>
          </cell>
          <cell r="D380">
            <v>0</v>
          </cell>
          <cell r="E380">
            <v>51987</v>
          </cell>
          <cell r="F380">
            <v>0</v>
          </cell>
          <cell r="G380">
            <v>0</v>
          </cell>
          <cell r="H380">
            <v>27448</v>
          </cell>
          <cell r="I380">
            <v>0</v>
          </cell>
          <cell r="J380">
            <v>0</v>
          </cell>
          <cell r="K380">
            <v>39000</v>
          </cell>
          <cell r="L380">
            <v>102000</v>
          </cell>
          <cell r="M380">
            <v>0</v>
          </cell>
          <cell r="N380">
            <v>6000</v>
          </cell>
          <cell r="O380">
            <v>0</v>
          </cell>
          <cell r="P380">
            <v>0</v>
          </cell>
          <cell r="Q380">
            <v>226435</v>
          </cell>
          <cell r="R380">
            <v>23500</v>
          </cell>
          <cell r="S380">
            <v>69500</v>
          </cell>
          <cell r="T380">
            <v>1200</v>
          </cell>
          <cell r="U380">
            <v>24500</v>
          </cell>
          <cell r="V380">
            <v>1000</v>
          </cell>
          <cell r="W380">
            <v>41000</v>
          </cell>
          <cell r="X380">
            <v>0</v>
          </cell>
          <cell r="Y380">
            <v>500</v>
          </cell>
          <cell r="Z380">
            <v>161200</v>
          </cell>
          <cell r="AA380">
            <v>65000</v>
          </cell>
          <cell r="AB380">
            <v>226200</v>
          </cell>
          <cell r="AC380">
            <v>0</v>
          </cell>
          <cell r="AD380">
            <v>226200</v>
          </cell>
          <cell r="AE380">
            <v>235</v>
          </cell>
          <cell r="AF380">
            <v>313377</v>
          </cell>
          <cell r="AG380">
            <v>313612</v>
          </cell>
        </row>
        <row r="381">
          <cell r="A381" t="str">
            <v>383</v>
          </cell>
          <cell r="B381" t="str">
            <v>GARNER</v>
          </cell>
          <cell r="C381">
            <v>1366895</v>
          </cell>
          <cell r="D381">
            <v>0</v>
          </cell>
          <cell r="E381">
            <v>1366895</v>
          </cell>
          <cell r="F381">
            <v>0</v>
          </cell>
          <cell r="G381">
            <v>364134</v>
          </cell>
          <cell r="H381">
            <v>291850</v>
          </cell>
          <cell r="I381">
            <v>8850</v>
          </cell>
          <cell r="J381">
            <v>93836</v>
          </cell>
          <cell r="K381">
            <v>416505</v>
          </cell>
          <cell r="L381">
            <v>1496284</v>
          </cell>
          <cell r="M381">
            <v>16500</v>
          </cell>
          <cell r="N381">
            <v>349043</v>
          </cell>
          <cell r="O381">
            <v>2708500</v>
          </cell>
          <cell r="P381">
            <v>1216839</v>
          </cell>
          <cell r="Q381">
            <v>8329236</v>
          </cell>
          <cell r="R381">
            <v>601620</v>
          </cell>
          <cell r="S381">
            <v>609628</v>
          </cell>
          <cell r="T381">
            <v>6000</v>
          </cell>
          <cell r="U381">
            <v>737990</v>
          </cell>
          <cell r="V381">
            <v>377696</v>
          </cell>
          <cell r="W381">
            <v>232105</v>
          </cell>
          <cell r="X381">
            <v>481722</v>
          </cell>
          <cell r="Y381">
            <v>3593120</v>
          </cell>
          <cell r="Z381">
            <v>6639881</v>
          </cell>
          <cell r="AA381">
            <v>928170</v>
          </cell>
          <cell r="AB381">
            <v>7568051</v>
          </cell>
          <cell r="AC381">
            <v>1216839</v>
          </cell>
          <cell r="AD381">
            <v>8784890</v>
          </cell>
          <cell r="AE381">
            <v>-455654</v>
          </cell>
          <cell r="AF381">
            <v>3129632</v>
          </cell>
          <cell r="AG381">
            <v>2673978</v>
          </cell>
        </row>
        <row r="382">
          <cell r="A382" t="str">
            <v>384</v>
          </cell>
          <cell r="B382" t="str">
            <v>GOODELL</v>
          </cell>
          <cell r="C382">
            <v>22064</v>
          </cell>
          <cell r="D382">
            <v>0</v>
          </cell>
          <cell r="E382">
            <v>22064</v>
          </cell>
          <cell r="F382">
            <v>0</v>
          </cell>
          <cell r="G382">
            <v>0</v>
          </cell>
          <cell r="H382">
            <v>11430</v>
          </cell>
          <cell r="I382">
            <v>15</v>
          </cell>
          <cell r="J382">
            <v>10</v>
          </cell>
          <cell r="K382">
            <v>14273</v>
          </cell>
          <cell r="L382">
            <v>46100</v>
          </cell>
          <cell r="M382">
            <v>0</v>
          </cell>
          <cell r="N382">
            <v>650</v>
          </cell>
          <cell r="O382">
            <v>0</v>
          </cell>
          <cell r="P382">
            <v>10455</v>
          </cell>
          <cell r="Q382">
            <v>104997</v>
          </cell>
          <cell r="R382">
            <v>15017</v>
          </cell>
          <cell r="S382">
            <v>25800</v>
          </cell>
          <cell r="T382">
            <v>1100</v>
          </cell>
          <cell r="U382">
            <v>5330</v>
          </cell>
          <cell r="V382">
            <v>0</v>
          </cell>
          <cell r="W382">
            <v>12250</v>
          </cell>
          <cell r="X382">
            <v>0</v>
          </cell>
          <cell r="Y382">
            <v>0</v>
          </cell>
          <cell r="Z382">
            <v>59497</v>
          </cell>
          <cell r="AA382">
            <v>30000</v>
          </cell>
          <cell r="AB382">
            <v>89497</v>
          </cell>
          <cell r="AC382">
            <v>10455</v>
          </cell>
          <cell r="AD382">
            <v>99952</v>
          </cell>
          <cell r="AE382">
            <v>5045</v>
          </cell>
          <cell r="AF382">
            <v>36318</v>
          </cell>
          <cell r="AG382">
            <v>41363</v>
          </cell>
        </row>
        <row r="383">
          <cell r="A383" t="str">
            <v>385</v>
          </cell>
          <cell r="B383" t="str">
            <v>KANAWHA</v>
          </cell>
          <cell r="C383">
            <v>293581</v>
          </cell>
          <cell r="D383">
            <v>0</v>
          </cell>
          <cell r="E383">
            <v>293581</v>
          </cell>
          <cell r="F383">
            <v>0</v>
          </cell>
          <cell r="G383">
            <v>0</v>
          </cell>
          <cell r="H383">
            <v>58073</v>
          </cell>
          <cell r="I383">
            <v>400</v>
          </cell>
          <cell r="J383">
            <v>1000</v>
          </cell>
          <cell r="K383">
            <v>137704</v>
          </cell>
          <cell r="L383">
            <v>205517</v>
          </cell>
          <cell r="M383">
            <v>0</v>
          </cell>
          <cell r="N383">
            <v>8033</v>
          </cell>
          <cell r="O383">
            <v>0</v>
          </cell>
          <cell r="P383">
            <v>100000</v>
          </cell>
          <cell r="Q383">
            <v>804308</v>
          </cell>
          <cell r="R383">
            <v>159920</v>
          </cell>
          <cell r="S383">
            <v>290222</v>
          </cell>
          <cell r="T383">
            <v>0</v>
          </cell>
          <cell r="U383">
            <v>84535</v>
          </cell>
          <cell r="V383">
            <v>1000</v>
          </cell>
          <cell r="W383">
            <v>112407</v>
          </cell>
          <cell r="X383">
            <v>127585</v>
          </cell>
          <cell r="Y383">
            <v>0</v>
          </cell>
          <cell r="Z383">
            <v>775669</v>
          </cell>
          <cell r="AA383">
            <v>110000</v>
          </cell>
          <cell r="AB383">
            <v>885669</v>
          </cell>
          <cell r="AC383">
            <v>100000</v>
          </cell>
          <cell r="AD383">
            <v>985669</v>
          </cell>
          <cell r="AE383">
            <v>-181361</v>
          </cell>
          <cell r="AF383">
            <v>1047153</v>
          </cell>
          <cell r="AG383">
            <v>865792</v>
          </cell>
        </row>
        <row r="384">
          <cell r="A384" t="str">
            <v>386</v>
          </cell>
          <cell r="B384" t="str">
            <v>KLEMME</v>
          </cell>
          <cell r="C384">
            <v>72588</v>
          </cell>
          <cell r="D384">
            <v>0</v>
          </cell>
          <cell r="E384">
            <v>72588</v>
          </cell>
          <cell r="F384">
            <v>0</v>
          </cell>
          <cell r="G384">
            <v>0</v>
          </cell>
          <cell r="H384">
            <v>43837</v>
          </cell>
          <cell r="I384">
            <v>500</v>
          </cell>
          <cell r="J384">
            <v>2180</v>
          </cell>
          <cell r="K384">
            <v>81000</v>
          </cell>
          <cell r="L384">
            <v>161000</v>
          </cell>
          <cell r="M384">
            <v>0</v>
          </cell>
          <cell r="N384">
            <v>18000</v>
          </cell>
          <cell r="O384">
            <v>0</v>
          </cell>
          <cell r="P384">
            <v>0</v>
          </cell>
          <cell r="Q384">
            <v>379105</v>
          </cell>
          <cell r="R384">
            <v>56800</v>
          </cell>
          <cell r="S384">
            <v>179100</v>
          </cell>
          <cell r="T384">
            <v>2600</v>
          </cell>
          <cell r="U384">
            <v>100070</v>
          </cell>
          <cell r="V384">
            <v>6000</v>
          </cell>
          <cell r="W384">
            <v>88500</v>
          </cell>
          <cell r="X384">
            <v>0</v>
          </cell>
          <cell r="Y384">
            <v>0</v>
          </cell>
          <cell r="Z384">
            <v>433070</v>
          </cell>
          <cell r="AA384">
            <v>75150</v>
          </cell>
          <cell r="AB384">
            <v>508220</v>
          </cell>
          <cell r="AC384">
            <v>0</v>
          </cell>
          <cell r="AD384">
            <v>508220</v>
          </cell>
          <cell r="AE384">
            <v>-129115</v>
          </cell>
          <cell r="AF384">
            <v>266701</v>
          </cell>
          <cell r="AG384">
            <v>137586</v>
          </cell>
        </row>
        <row r="385">
          <cell r="A385" t="str">
            <v>387</v>
          </cell>
          <cell r="B385" t="str">
            <v>WODEN</v>
          </cell>
          <cell r="C385">
            <v>53959</v>
          </cell>
          <cell r="D385">
            <v>0</v>
          </cell>
          <cell r="E385">
            <v>53959</v>
          </cell>
          <cell r="F385">
            <v>0</v>
          </cell>
          <cell r="G385">
            <v>0</v>
          </cell>
          <cell r="H385">
            <v>18100</v>
          </cell>
          <cell r="I385">
            <v>1000</v>
          </cell>
          <cell r="J385">
            <v>10325</v>
          </cell>
          <cell r="K385">
            <v>39210</v>
          </cell>
          <cell r="L385">
            <v>124840</v>
          </cell>
          <cell r="M385">
            <v>0</v>
          </cell>
          <cell r="N385">
            <v>6100</v>
          </cell>
          <cell r="O385">
            <v>0</v>
          </cell>
          <cell r="P385">
            <v>0</v>
          </cell>
          <cell r="Q385">
            <v>253534</v>
          </cell>
          <cell r="R385">
            <v>25748</v>
          </cell>
          <cell r="S385">
            <v>64600</v>
          </cell>
          <cell r="T385">
            <v>1600</v>
          </cell>
          <cell r="U385">
            <v>42350</v>
          </cell>
          <cell r="V385">
            <v>0</v>
          </cell>
          <cell r="W385">
            <v>36000</v>
          </cell>
          <cell r="X385">
            <v>0</v>
          </cell>
          <cell r="Y385">
            <v>0</v>
          </cell>
          <cell r="Z385">
            <v>170298</v>
          </cell>
          <cell r="AA385">
            <v>83800</v>
          </cell>
          <cell r="AB385">
            <v>254098</v>
          </cell>
          <cell r="AC385">
            <v>0</v>
          </cell>
          <cell r="AD385">
            <v>254098</v>
          </cell>
          <cell r="AE385">
            <v>-564</v>
          </cell>
          <cell r="AF385">
            <v>480287</v>
          </cell>
          <cell r="AG385">
            <v>479723</v>
          </cell>
        </row>
        <row r="386">
          <cell r="A386" t="str">
            <v>388</v>
          </cell>
          <cell r="B386" t="str">
            <v>ACKLEY</v>
          </cell>
          <cell r="C386">
            <v>643302</v>
          </cell>
          <cell r="D386">
            <v>0</v>
          </cell>
          <cell r="E386">
            <v>643302</v>
          </cell>
          <cell r="F386">
            <v>0</v>
          </cell>
          <cell r="G386">
            <v>101487</v>
          </cell>
          <cell r="H386">
            <v>180413</v>
          </cell>
          <cell r="I386">
            <v>22771</v>
          </cell>
          <cell r="J386">
            <v>60067</v>
          </cell>
          <cell r="K386">
            <v>285008</v>
          </cell>
          <cell r="L386">
            <v>1203843</v>
          </cell>
          <cell r="M386">
            <v>0</v>
          </cell>
          <cell r="N386">
            <v>54810</v>
          </cell>
          <cell r="O386">
            <v>0</v>
          </cell>
          <cell r="P386">
            <v>264871</v>
          </cell>
          <cell r="Q386">
            <v>2816572</v>
          </cell>
          <cell r="R386">
            <v>426587</v>
          </cell>
          <cell r="S386">
            <v>367781</v>
          </cell>
          <cell r="T386">
            <v>2600</v>
          </cell>
          <cell r="U386">
            <v>189772</v>
          </cell>
          <cell r="V386">
            <v>59700</v>
          </cell>
          <cell r="W386">
            <v>148941</v>
          </cell>
          <cell r="X386">
            <v>275337</v>
          </cell>
          <cell r="Y386">
            <v>725000</v>
          </cell>
          <cell r="Z386">
            <v>2195718</v>
          </cell>
          <cell r="AA386">
            <v>858520</v>
          </cell>
          <cell r="AB386">
            <v>3054238</v>
          </cell>
          <cell r="AC386">
            <v>264871</v>
          </cell>
          <cell r="AD386">
            <v>3319109</v>
          </cell>
          <cell r="AE386">
            <v>-502537</v>
          </cell>
          <cell r="AF386">
            <v>2021823</v>
          </cell>
          <cell r="AG386">
            <v>1519286</v>
          </cell>
        </row>
        <row r="387">
          <cell r="A387" t="str">
            <v>389</v>
          </cell>
          <cell r="B387" t="str">
            <v>ALDEN</v>
          </cell>
          <cell r="C387">
            <v>338436</v>
          </cell>
          <cell r="D387">
            <v>0</v>
          </cell>
          <cell r="E387">
            <v>338436</v>
          </cell>
          <cell r="F387">
            <v>0</v>
          </cell>
          <cell r="G387">
            <v>0</v>
          </cell>
          <cell r="H387">
            <v>100142</v>
          </cell>
          <cell r="I387">
            <v>1400</v>
          </cell>
          <cell r="J387">
            <v>47499</v>
          </cell>
          <cell r="K387">
            <v>161017</v>
          </cell>
          <cell r="L387">
            <v>338757</v>
          </cell>
          <cell r="M387">
            <v>750</v>
          </cell>
          <cell r="N387">
            <v>11345</v>
          </cell>
          <cell r="O387">
            <v>0</v>
          </cell>
          <cell r="P387">
            <v>146920</v>
          </cell>
          <cell r="Q387">
            <v>1146266</v>
          </cell>
          <cell r="R387">
            <v>65224</v>
          </cell>
          <cell r="S387">
            <v>274015</v>
          </cell>
          <cell r="T387">
            <v>3770</v>
          </cell>
          <cell r="U387">
            <v>250335</v>
          </cell>
          <cell r="V387">
            <v>0</v>
          </cell>
          <cell r="W387">
            <v>59269</v>
          </cell>
          <cell r="X387">
            <v>87217</v>
          </cell>
          <cell r="Y387">
            <v>0</v>
          </cell>
          <cell r="Z387">
            <v>739830</v>
          </cell>
          <cell r="AA387">
            <v>237881</v>
          </cell>
          <cell r="AB387">
            <v>977711</v>
          </cell>
          <cell r="AC387">
            <v>146920</v>
          </cell>
          <cell r="AD387">
            <v>1124631</v>
          </cell>
          <cell r="AE387">
            <v>21635</v>
          </cell>
          <cell r="AF387">
            <v>783502</v>
          </cell>
          <cell r="AG387">
            <v>805137</v>
          </cell>
        </row>
        <row r="388">
          <cell r="A388" t="str">
            <v>390</v>
          </cell>
          <cell r="B388" t="str">
            <v>BUCKEYE</v>
          </cell>
          <cell r="C388">
            <v>44950</v>
          </cell>
          <cell r="D388">
            <v>0</v>
          </cell>
          <cell r="E388">
            <v>44950</v>
          </cell>
          <cell r="F388">
            <v>0</v>
          </cell>
          <cell r="G388">
            <v>0</v>
          </cell>
          <cell r="H388">
            <v>7756</v>
          </cell>
          <cell r="I388">
            <v>0</v>
          </cell>
          <cell r="J388">
            <v>0</v>
          </cell>
          <cell r="K388">
            <v>14000</v>
          </cell>
          <cell r="L388">
            <v>9000</v>
          </cell>
          <cell r="M388">
            <v>0</v>
          </cell>
          <cell r="N388">
            <v>1000</v>
          </cell>
          <cell r="O388">
            <v>0</v>
          </cell>
          <cell r="P388">
            <v>7000</v>
          </cell>
          <cell r="Q388">
            <v>83706</v>
          </cell>
          <cell r="R388">
            <v>13800</v>
          </cell>
          <cell r="S388">
            <v>16000</v>
          </cell>
          <cell r="T388">
            <v>0</v>
          </cell>
          <cell r="U388">
            <v>16800</v>
          </cell>
          <cell r="V388">
            <v>1000</v>
          </cell>
          <cell r="W388">
            <v>31600</v>
          </cell>
          <cell r="X388">
            <v>0</v>
          </cell>
          <cell r="Y388">
            <v>0</v>
          </cell>
          <cell r="Z388">
            <v>79200</v>
          </cell>
          <cell r="AA388">
            <v>0</v>
          </cell>
          <cell r="AB388">
            <v>79200</v>
          </cell>
          <cell r="AC388">
            <v>7000</v>
          </cell>
          <cell r="AD388">
            <v>86200</v>
          </cell>
          <cell r="AE388">
            <v>-2494</v>
          </cell>
          <cell r="AF388">
            <v>109000</v>
          </cell>
          <cell r="AG388">
            <v>106506</v>
          </cell>
        </row>
        <row r="389">
          <cell r="A389" t="str">
            <v>391</v>
          </cell>
          <cell r="B389" t="str">
            <v>ELDORA</v>
          </cell>
          <cell r="C389">
            <v>1134483</v>
          </cell>
          <cell r="D389">
            <v>0</v>
          </cell>
          <cell r="E389">
            <v>1134483</v>
          </cell>
          <cell r="F389">
            <v>0</v>
          </cell>
          <cell r="G389">
            <v>0</v>
          </cell>
          <cell r="H389">
            <v>423400</v>
          </cell>
          <cell r="I389">
            <v>3825</v>
          </cell>
          <cell r="J389">
            <v>115000</v>
          </cell>
          <cell r="K389">
            <v>469176</v>
          </cell>
          <cell r="L389">
            <v>2928850</v>
          </cell>
          <cell r="M389">
            <v>11000</v>
          </cell>
          <cell r="N389">
            <v>0</v>
          </cell>
          <cell r="O389">
            <v>0</v>
          </cell>
          <cell r="P389">
            <v>793100</v>
          </cell>
          <cell r="Q389">
            <v>5878834</v>
          </cell>
          <cell r="R389">
            <v>517361</v>
          </cell>
          <cell r="S389">
            <v>337360</v>
          </cell>
          <cell r="T389">
            <v>0</v>
          </cell>
          <cell r="U389">
            <v>347049</v>
          </cell>
          <cell r="V389">
            <v>21300</v>
          </cell>
          <cell r="W389">
            <v>369416</v>
          </cell>
          <cell r="X389">
            <v>508723</v>
          </cell>
          <cell r="Y389">
            <v>0</v>
          </cell>
          <cell r="Z389">
            <v>2101209</v>
          </cell>
          <cell r="AA389">
            <v>2177856</v>
          </cell>
          <cell r="AB389">
            <v>4279065</v>
          </cell>
          <cell r="AC389">
            <v>793100</v>
          </cell>
          <cell r="AD389">
            <v>5072165</v>
          </cell>
          <cell r="AE389">
            <v>806669</v>
          </cell>
          <cell r="AF389">
            <v>-428139</v>
          </cell>
          <cell r="AG389">
            <v>378530</v>
          </cell>
        </row>
        <row r="390">
          <cell r="A390" t="str">
            <v>392</v>
          </cell>
          <cell r="B390" t="str">
            <v>HUBBARD</v>
          </cell>
          <cell r="C390">
            <v>231740</v>
          </cell>
          <cell r="D390">
            <v>0</v>
          </cell>
          <cell r="E390">
            <v>231740</v>
          </cell>
          <cell r="F390">
            <v>0</v>
          </cell>
          <cell r="G390">
            <v>0</v>
          </cell>
          <cell r="H390">
            <v>106507</v>
          </cell>
          <cell r="I390">
            <v>3350</v>
          </cell>
          <cell r="J390">
            <v>4900</v>
          </cell>
          <cell r="K390">
            <v>161554</v>
          </cell>
          <cell r="L390">
            <v>498100</v>
          </cell>
          <cell r="M390">
            <v>0</v>
          </cell>
          <cell r="N390">
            <v>406200</v>
          </cell>
          <cell r="O390">
            <v>300000</v>
          </cell>
          <cell r="P390">
            <v>10642</v>
          </cell>
          <cell r="Q390">
            <v>1722993</v>
          </cell>
          <cell r="R390">
            <v>95415</v>
          </cell>
          <cell r="S390">
            <v>200512</v>
          </cell>
          <cell r="T390">
            <v>4150</v>
          </cell>
          <cell r="U390">
            <v>139499</v>
          </cell>
          <cell r="V390">
            <v>2800</v>
          </cell>
          <cell r="W390">
            <v>473566</v>
          </cell>
          <cell r="X390">
            <v>0</v>
          </cell>
          <cell r="Y390">
            <v>0</v>
          </cell>
          <cell r="Z390">
            <v>915942</v>
          </cell>
          <cell r="AA390">
            <v>656538</v>
          </cell>
          <cell r="AB390">
            <v>1572480</v>
          </cell>
          <cell r="AC390">
            <v>10642</v>
          </cell>
          <cell r="AD390">
            <v>1583122</v>
          </cell>
          <cell r="AE390">
            <v>139871</v>
          </cell>
          <cell r="AF390">
            <v>1205081</v>
          </cell>
          <cell r="AG390">
            <v>1344952</v>
          </cell>
        </row>
        <row r="391">
          <cell r="A391" t="str">
            <v>393</v>
          </cell>
          <cell r="B391" t="str">
            <v>IOWA FALLS</v>
          </cell>
          <cell r="C391">
            <v>3012662</v>
          </cell>
          <cell r="D391">
            <v>0</v>
          </cell>
          <cell r="E391">
            <v>3012662</v>
          </cell>
          <cell r="F391">
            <v>0</v>
          </cell>
          <cell r="G391">
            <v>778469</v>
          </cell>
          <cell r="H391">
            <v>910264</v>
          </cell>
          <cell r="I391">
            <v>36085</v>
          </cell>
          <cell r="J391">
            <v>166281</v>
          </cell>
          <cell r="K391">
            <v>1782163.25</v>
          </cell>
          <cell r="L391">
            <v>28190898</v>
          </cell>
          <cell r="M391">
            <v>0</v>
          </cell>
          <cell r="N391">
            <v>99666</v>
          </cell>
          <cell r="O391">
            <v>800000</v>
          </cell>
          <cell r="P391">
            <v>4389375</v>
          </cell>
          <cell r="Q391">
            <v>40165863.25</v>
          </cell>
          <cell r="R391">
            <v>1652922</v>
          </cell>
          <cell r="S391">
            <v>1077013</v>
          </cell>
          <cell r="T391">
            <v>0</v>
          </cell>
          <cell r="U391">
            <v>896544</v>
          </cell>
          <cell r="V391">
            <v>235000</v>
          </cell>
          <cell r="W391">
            <v>204558</v>
          </cell>
          <cell r="X391">
            <v>1301161</v>
          </cell>
          <cell r="Y391">
            <v>5250794</v>
          </cell>
          <cell r="Z391">
            <v>10617992</v>
          </cell>
          <cell r="AA391">
            <v>28304189</v>
          </cell>
          <cell r="AB391">
            <v>38922181</v>
          </cell>
          <cell r="AC391">
            <v>4389375</v>
          </cell>
          <cell r="AD391">
            <v>43311556</v>
          </cell>
          <cell r="AE391">
            <v>-3145692.75</v>
          </cell>
          <cell r="AF391">
            <v>23942121</v>
          </cell>
          <cell r="AG391">
            <v>20796428.25</v>
          </cell>
        </row>
        <row r="392">
          <cell r="A392" t="str">
            <v>394</v>
          </cell>
          <cell r="B392" t="str">
            <v>NEW PROVIDENCE</v>
          </cell>
          <cell r="C392">
            <v>35012</v>
          </cell>
          <cell r="D392">
            <v>0</v>
          </cell>
          <cell r="E392">
            <v>35012</v>
          </cell>
          <cell r="F392">
            <v>0</v>
          </cell>
          <cell r="G392">
            <v>0</v>
          </cell>
          <cell r="H392">
            <v>30495</v>
          </cell>
          <cell r="I392">
            <v>0</v>
          </cell>
          <cell r="J392">
            <v>1000</v>
          </cell>
          <cell r="K392">
            <v>16850</v>
          </cell>
          <cell r="L392">
            <v>77000</v>
          </cell>
          <cell r="M392">
            <v>1000</v>
          </cell>
          <cell r="N392">
            <v>5000</v>
          </cell>
          <cell r="O392">
            <v>0</v>
          </cell>
          <cell r="P392">
            <v>0</v>
          </cell>
          <cell r="Q392">
            <v>166357</v>
          </cell>
          <cell r="R392">
            <v>14705</v>
          </cell>
          <cell r="S392">
            <v>16734</v>
          </cell>
          <cell r="T392">
            <v>100</v>
          </cell>
          <cell r="U392">
            <v>15575</v>
          </cell>
          <cell r="V392">
            <v>4000</v>
          </cell>
          <cell r="W392">
            <v>21015</v>
          </cell>
          <cell r="X392">
            <v>0</v>
          </cell>
          <cell r="Y392">
            <v>0</v>
          </cell>
          <cell r="Z392">
            <v>72129</v>
          </cell>
          <cell r="AA392">
            <v>67500</v>
          </cell>
          <cell r="AB392">
            <v>139629</v>
          </cell>
          <cell r="AC392">
            <v>0</v>
          </cell>
          <cell r="AD392">
            <v>139629</v>
          </cell>
          <cell r="AE392">
            <v>26728</v>
          </cell>
          <cell r="AF392">
            <v>258790</v>
          </cell>
          <cell r="AG392">
            <v>285518</v>
          </cell>
        </row>
        <row r="393">
          <cell r="A393" t="str">
            <v>395</v>
          </cell>
          <cell r="B393" t="str">
            <v>OWASA</v>
          </cell>
          <cell r="C393">
            <v>11000</v>
          </cell>
          <cell r="D393">
            <v>0</v>
          </cell>
          <cell r="E393">
            <v>11000</v>
          </cell>
          <cell r="F393">
            <v>0</v>
          </cell>
          <cell r="G393">
            <v>0</v>
          </cell>
          <cell r="H393">
            <v>5308</v>
          </cell>
          <cell r="I393">
            <v>390</v>
          </cell>
          <cell r="J393">
            <v>655</v>
          </cell>
          <cell r="K393">
            <v>2800</v>
          </cell>
          <cell r="L393">
            <v>0</v>
          </cell>
          <cell r="M393">
            <v>0</v>
          </cell>
          <cell r="N393">
            <v>400</v>
          </cell>
          <cell r="O393">
            <v>0</v>
          </cell>
          <cell r="P393">
            <v>0</v>
          </cell>
          <cell r="Q393">
            <v>20553</v>
          </cell>
          <cell r="R393">
            <v>2147</v>
          </cell>
          <cell r="S393">
            <v>9182</v>
          </cell>
          <cell r="T393">
            <v>1200</v>
          </cell>
          <cell r="U393">
            <v>3100</v>
          </cell>
          <cell r="V393">
            <v>0</v>
          </cell>
          <cell r="W393">
            <v>7250</v>
          </cell>
          <cell r="X393">
            <v>0</v>
          </cell>
          <cell r="Y393">
            <v>0</v>
          </cell>
          <cell r="Z393">
            <v>22879</v>
          </cell>
          <cell r="AA393">
            <v>0</v>
          </cell>
          <cell r="AB393">
            <v>22879</v>
          </cell>
          <cell r="AC393">
            <v>0</v>
          </cell>
          <cell r="AD393">
            <v>22879</v>
          </cell>
          <cell r="AE393">
            <v>-2326</v>
          </cell>
          <cell r="AF393">
            <v>21863</v>
          </cell>
          <cell r="AG393">
            <v>19537</v>
          </cell>
        </row>
        <row r="394">
          <cell r="A394" t="str">
            <v>396</v>
          </cell>
          <cell r="B394" t="str">
            <v>RADCLIFFE</v>
          </cell>
          <cell r="C394">
            <v>147828</v>
          </cell>
          <cell r="D394">
            <v>0</v>
          </cell>
          <cell r="E394">
            <v>147828</v>
          </cell>
          <cell r="F394">
            <v>0</v>
          </cell>
          <cell r="G394">
            <v>38800</v>
          </cell>
          <cell r="H394">
            <v>53911</v>
          </cell>
          <cell r="I394">
            <v>2000</v>
          </cell>
          <cell r="J394">
            <v>5000</v>
          </cell>
          <cell r="K394">
            <v>112000</v>
          </cell>
          <cell r="L394">
            <v>284500</v>
          </cell>
          <cell r="M394">
            <v>0</v>
          </cell>
          <cell r="N394">
            <v>3000</v>
          </cell>
          <cell r="O394">
            <v>0</v>
          </cell>
          <cell r="P394">
            <v>0</v>
          </cell>
          <cell r="Q394">
            <v>647039</v>
          </cell>
          <cell r="R394">
            <v>87620</v>
          </cell>
          <cell r="S394">
            <v>153000</v>
          </cell>
          <cell r="T394">
            <v>3275</v>
          </cell>
          <cell r="U394">
            <v>67130</v>
          </cell>
          <cell r="V394">
            <v>0</v>
          </cell>
          <cell r="W394">
            <v>106120</v>
          </cell>
          <cell r="X394">
            <v>0</v>
          </cell>
          <cell r="Y394">
            <v>38800</v>
          </cell>
          <cell r="Z394">
            <v>455945</v>
          </cell>
          <cell r="AA394">
            <v>184500</v>
          </cell>
          <cell r="AB394">
            <v>640445</v>
          </cell>
          <cell r="AC394">
            <v>0</v>
          </cell>
          <cell r="AD394">
            <v>640445</v>
          </cell>
          <cell r="AE394">
            <v>6594</v>
          </cell>
          <cell r="AF394">
            <v>606986</v>
          </cell>
          <cell r="AG394">
            <v>613580</v>
          </cell>
        </row>
        <row r="395">
          <cell r="A395" t="str">
            <v>397</v>
          </cell>
          <cell r="B395" t="str">
            <v>STEAMBOAT ROCK</v>
          </cell>
          <cell r="C395">
            <v>64249</v>
          </cell>
          <cell r="D395">
            <v>0</v>
          </cell>
          <cell r="E395">
            <v>64249</v>
          </cell>
          <cell r="F395">
            <v>0</v>
          </cell>
          <cell r="G395">
            <v>0</v>
          </cell>
          <cell r="H395">
            <v>35697</v>
          </cell>
          <cell r="I395">
            <v>0</v>
          </cell>
          <cell r="J395">
            <v>0</v>
          </cell>
          <cell r="K395">
            <v>37045</v>
          </cell>
          <cell r="L395">
            <v>149200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286191</v>
          </cell>
          <cell r="R395">
            <v>25400</v>
          </cell>
          <cell r="S395">
            <v>52000</v>
          </cell>
          <cell r="T395">
            <v>400</v>
          </cell>
          <cell r="U395">
            <v>39880</v>
          </cell>
          <cell r="V395">
            <v>1372</v>
          </cell>
          <cell r="W395">
            <v>16800</v>
          </cell>
          <cell r="X395">
            <v>0</v>
          </cell>
          <cell r="Y395">
            <v>0</v>
          </cell>
          <cell r="Z395">
            <v>135852</v>
          </cell>
          <cell r="AA395">
            <v>149200</v>
          </cell>
          <cell r="AB395">
            <v>285052</v>
          </cell>
          <cell r="AC395">
            <v>0</v>
          </cell>
          <cell r="AD395">
            <v>285052</v>
          </cell>
          <cell r="AE395">
            <v>1139</v>
          </cell>
          <cell r="AF395">
            <v>135675</v>
          </cell>
          <cell r="AG395">
            <v>136814</v>
          </cell>
        </row>
        <row r="396">
          <cell r="A396" t="str">
            <v>398</v>
          </cell>
          <cell r="B396" t="str">
            <v>UNION</v>
          </cell>
          <cell r="C396">
            <v>95483</v>
          </cell>
          <cell r="D396">
            <v>0</v>
          </cell>
          <cell r="E396">
            <v>95483</v>
          </cell>
          <cell r="F396">
            <v>0</v>
          </cell>
          <cell r="G396">
            <v>0</v>
          </cell>
          <cell r="H396">
            <v>42555</v>
          </cell>
          <cell r="I396">
            <v>0</v>
          </cell>
          <cell r="J396">
            <v>0</v>
          </cell>
          <cell r="K396">
            <v>244500</v>
          </cell>
          <cell r="L396">
            <v>177000</v>
          </cell>
          <cell r="M396">
            <v>0</v>
          </cell>
          <cell r="N396">
            <v>1000</v>
          </cell>
          <cell r="O396">
            <v>500000</v>
          </cell>
          <cell r="P396">
            <v>39600</v>
          </cell>
          <cell r="Q396">
            <v>1100138</v>
          </cell>
          <cell r="R396">
            <v>43600</v>
          </cell>
          <cell r="S396">
            <v>36000</v>
          </cell>
          <cell r="T396">
            <v>1000</v>
          </cell>
          <cell r="U396">
            <v>74600</v>
          </cell>
          <cell r="V396">
            <v>0</v>
          </cell>
          <cell r="W396">
            <v>48401</v>
          </cell>
          <cell r="X396">
            <v>0</v>
          </cell>
          <cell r="Y396">
            <v>0</v>
          </cell>
          <cell r="Z396">
            <v>203601</v>
          </cell>
          <cell r="AA396">
            <v>829980</v>
          </cell>
          <cell r="AB396">
            <v>1033581</v>
          </cell>
          <cell r="AC396">
            <v>39600</v>
          </cell>
          <cell r="AD396">
            <v>1073181</v>
          </cell>
          <cell r="AE396">
            <v>26957</v>
          </cell>
          <cell r="AF396">
            <v>354405</v>
          </cell>
          <cell r="AG396">
            <v>381362</v>
          </cell>
        </row>
        <row r="397">
          <cell r="A397" t="str">
            <v>399</v>
          </cell>
          <cell r="B397" t="str">
            <v>WHITTEN</v>
          </cell>
          <cell r="C397">
            <v>19437</v>
          </cell>
          <cell r="D397">
            <v>0</v>
          </cell>
          <cell r="E397">
            <v>19437</v>
          </cell>
          <cell r="F397">
            <v>0</v>
          </cell>
          <cell r="G397">
            <v>0</v>
          </cell>
          <cell r="H397">
            <v>19639</v>
          </cell>
          <cell r="I397">
            <v>400</v>
          </cell>
          <cell r="J397">
            <v>2000</v>
          </cell>
          <cell r="K397">
            <v>23500</v>
          </cell>
          <cell r="L397">
            <v>10000</v>
          </cell>
          <cell r="M397">
            <v>3500</v>
          </cell>
          <cell r="N397">
            <v>2000</v>
          </cell>
          <cell r="O397">
            <v>0</v>
          </cell>
          <cell r="P397">
            <v>0</v>
          </cell>
          <cell r="Q397">
            <v>80476</v>
          </cell>
          <cell r="R397">
            <v>14039</v>
          </cell>
          <cell r="S397">
            <v>24200</v>
          </cell>
          <cell r="T397">
            <v>0</v>
          </cell>
          <cell r="U397">
            <v>12840</v>
          </cell>
          <cell r="V397">
            <v>0</v>
          </cell>
          <cell r="W397">
            <v>31500</v>
          </cell>
          <cell r="X397">
            <v>0</v>
          </cell>
          <cell r="Y397">
            <v>0</v>
          </cell>
          <cell r="Z397">
            <v>82579</v>
          </cell>
          <cell r="AA397">
            <v>13000</v>
          </cell>
          <cell r="AB397">
            <v>95579</v>
          </cell>
          <cell r="AC397">
            <v>0</v>
          </cell>
          <cell r="AD397">
            <v>95579</v>
          </cell>
          <cell r="AE397">
            <v>-15103</v>
          </cell>
          <cell r="AF397">
            <v>75059</v>
          </cell>
          <cell r="AG397">
            <v>59956</v>
          </cell>
        </row>
        <row r="398">
          <cell r="A398" t="str">
            <v>400</v>
          </cell>
          <cell r="B398" t="str">
            <v>DUNLAP</v>
          </cell>
          <cell r="C398">
            <v>447765</v>
          </cell>
          <cell r="D398">
            <v>0</v>
          </cell>
          <cell r="E398">
            <v>447765</v>
          </cell>
          <cell r="F398">
            <v>0</v>
          </cell>
          <cell r="G398">
            <v>207890</v>
          </cell>
          <cell r="H398">
            <v>87859</v>
          </cell>
          <cell r="I398">
            <v>5875</v>
          </cell>
          <cell r="J398">
            <v>8200</v>
          </cell>
          <cell r="K398">
            <v>140000</v>
          </cell>
          <cell r="L398">
            <v>419750</v>
          </cell>
          <cell r="M398">
            <v>59700</v>
          </cell>
          <cell r="N398">
            <v>0</v>
          </cell>
          <cell r="O398">
            <v>0</v>
          </cell>
          <cell r="P398">
            <v>469430</v>
          </cell>
          <cell r="Q398">
            <v>1846469</v>
          </cell>
          <cell r="R398">
            <v>192000</v>
          </cell>
          <cell r="S398">
            <v>182496</v>
          </cell>
          <cell r="T398">
            <v>0</v>
          </cell>
          <cell r="U398">
            <v>138166</v>
          </cell>
          <cell r="V398">
            <v>7500</v>
          </cell>
          <cell r="W398">
            <v>136300</v>
          </cell>
          <cell r="X398">
            <v>59900</v>
          </cell>
          <cell r="Y398">
            <v>0</v>
          </cell>
          <cell r="Z398">
            <v>716362</v>
          </cell>
          <cell r="AA398">
            <v>350855</v>
          </cell>
          <cell r="AB398">
            <v>1067217</v>
          </cell>
          <cell r="AC398">
            <v>469430</v>
          </cell>
          <cell r="AD398">
            <v>1536647</v>
          </cell>
          <cell r="AE398">
            <v>309822</v>
          </cell>
          <cell r="AF398">
            <v>375282</v>
          </cell>
          <cell r="AG398">
            <v>685104</v>
          </cell>
        </row>
        <row r="399">
          <cell r="A399" t="str">
            <v>401</v>
          </cell>
          <cell r="B399" t="str">
            <v>LITTLE SIOUX</v>
          </cell>
          <cell r="C399">
            <v>33409</v>
          </cell>
          <cell r="D399">
            <v>0</v>
          </cell>
          <cell r="E399">
            <v>33409</v>
          </cell>
          <cell r="F399">
            <v>0</v>
          </cell>
          <cell r="G399">
            <v>0</v>
          </cell>
          <cell r="H399">
            <v>14036</v>
          </cell>
          <cell r="I399">
            <v>0</v>
          </cell>
          <cell r="J399">
            <v>0</v>
          </cell>
          <cell r="K399">
            <v>20657</v>
          </cell>
          <cell r="L399">
            <v>129000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197102</v>
          </cell>
          <cell r="R399">
            <v>8200</v>
          </cell>
          <cell r="S399">
            <v>34400</v>
          </cell>
          <cell r="T399">
            <v>0</v>
          </cell>
          <cell r="U399">
            <v>6175</v>
          </cell>
          <cell r="V399">
            <v>500</v>
          </cell>
          <cell r="W399">
            <v>36750</v>
          </cell>
          <cell r="X399">
            <v>0</v>
          </cell>
          <cell r="Y399">
            <v>0</v>
          </cell>
          <cell r="Z399">
            <v>86025</v>
          </cell>
          <cell r="AA399">
            <v>109380</v>
          </cell>
          <cell r="AB399">
            <v>195405</v>
          </cell>
          <cell r="AC399">
            <v>0</v>
          </cell>
          <cell r="AD399">
            <v>195405</v>
          </cell>
          <cell r="AE399">
            <v>1697</v>
          </cell>
          <cell r="AF399">
            <v>105994</v>
          </cell>
          <cell r="AG399">
            <v>107691</v>
          </cell>
        </row>
        <row r="400">
          <cell r="A400" t="str">
            <v>402</v>
          </cell>
          <cell r="B400" t="str">
            <v>LOGAN</v>
          </cell>
          <cell r="C400">
            <v>558691</v>
          </cell>
          <cell r="D400">
            <v>0</v>
          </cell>
          <cell r="E400">
            <v>558691</v>
          </cell>
          <cell r="F400">
            <v>0</v>
          </cell>
          <cell r="G400">
            <v>0</v>
          </cell>
          <cell r="H400">
            <v>172020</v>
          </cell>
          <cell r="I400">
            <v>8250</v>
          </cell>
          <cell r="J400">
            <v>10150</v>
          </cell>
          <cell r="K400">
            <v>207701.55000000002</v>
          </cell>
          <cell r="L400">
            <v>574950</v>
          </cell>
          <cell r="M400">
            <v>200</v>
          </cell>
          <cell r="N400">
            <v>110900</v>
          </cell>
          <cell r="O400">
            <v>0</v>
          </cell>
          <cell r="P400">
            <v>99799</v>
          </cell>
          <cell r="Q400">
            <v>1742661.55</v>
          </cell>
          <cell r="R400">
            <v>273432</v>
          </cell>
          <cell r="S400">
            <v>462802</v>
          </cell>
          <cell r="T400">
            <v>5400</v>
          </cell>
          <cell r="U400">
            <v>268500</v>
          </cell>
          <cell r="V400">
            <v>2750</v>
          </cell>
          <cell r="W400">
            <v>116900</v>
          </cell>
          <cell r="X400">
            <v>174135</v>
          </cell>
          <cell r="Y400">
            <v>0</v>
          </cell>
          <cell r="Z400">
            <v>1303919</v>
          </cell>
          <cell r="AA400">
            <v>476165</v>
          </cell>
          <cell r="AB400">
            <v>1780084</v>
          </cell>
          <cell r="AC400">
            <v>99799</v>
          </cell>
          <cell r="AD400">
            <v>1879883</v>
          </cell>
          <cell r="AE400">
            <v>-137221.45000000004</v>
          </cell>
          <cell r="AF400">
            <v>702947</v>
          </cell>
          <cell r="AG400">
            <v>565725.54999999993</v>
          </cell>
        </row>
        <row r="401">
          <cell r="A401" t="str">
            <v>403</v>
          </cell>
          <cell r="B401" t="str">
            <v>MAGNOLIA</v>
          </cell>
          <cell r="C401">
            <v>35403</v>
          </cell>
          <cell r="D401">
            <v>0</v>
          </cell>
          <cell r="E401">
            <v>35403</v>
          </cell>
          <cell r="F401">
            <v>0</v>
          </cell>
          <cell r="G401">
            <v>0</v>
          </cell>
          <cell r="H401">
            <v>12803</v>
          </cell>
          <cell r="I401">
            <v>390</v>
          </cell>
          <cell r="J401">
            <v>2200</v>
          </cell>
          <cell r="K401">
            <v>1408588</v>
          </cell>
          <cell r="L401">
            <v>60700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1520084</v>
          </cell>
          <cell r="R401">
            <v>7300</v>
          </cell>
          <cell r="S401">
            <v>26000</v>
          </cell>
          <cell r="T401">
            <v>0</v>
          </cell>
          <cell r="U401">
            <v>6650</v>
          </cell>
          <cell r="V401">
            <v>5000</v>
          </cell>
          <cell r="W401">
            <v>39700</v>
          </cell>
          <cell r="X401">
            <v>0</v>
          </cell>
          <cell r="Y401">
            <v>0</v>
          </cell>
          <cell r="Z401">
            <v>84650</v>
          </cell>
          <cell r="AA401">
            <v>1381500</v>
          </cell>
          <cell r="AB401">
            <v>1466150</v>
          </cell>
          <cell r="AC401">
            <v>0</v>
          </cell>
          <cell r="AD401">
            <v>1466150</v>
          </cell>
          <cell r="AE401">
            <v>53934</v>
          </cell>
          <cell r="AF401">
            <v>214550</v>
          </cell>
          <cell r="AG401">
            <v>268484</v>
          </cell>
        </row>
        <row r="402">
          <cell r="A402" t="str">
            <v>404</v>
          </cell>
          <cell r="B402" t="str">
            <v>MISSOURI VALLEY</v>
          </cell>
          <cell r="C402">
            <v>1606447</v>
          </cell>
          <cell r="D402">
            <v>0</v>
          </cell>
          <cell r="E402">
            <v>1606447</v>
          </cell>
          <cell r="F402">
            <v>0</v>
          </cell>
          <cell r="G402">
            <v>37984</v>
          </cell>
          <cell r="H402">
            <v>312652</v>
          </cell>
          <cell r="I402">
            <v>37425</v>
          </cell>
          <cell r="J402">
            <v>45455</v>
          </cell>
          <cell r="K402">
            <v>522487</v>
          </cell>
          <cell r="L402">
            <v>1129330</v>
          </cell>
          <cell r="M402">
            <v>70964</v>
          </cell>
          <cell r="N402">
            <v>142675</v>
          </cell>
          <cell r="O402">
            <v>187000</v>
          </cell>
          <cell r="P402">
            <v>381199</v>
          </cell>
          <cell r="Q402">
            <v>4473618</v>
          </cell>
          <cell r="R402">
            <v>1197983</v>
          </cell>
          <cell r="S402">
            <v>684190</v>
          </cell>
          <cell r="T402">
            <v>0</v>
          </cell>
          <cell r="U402">
            <v>494193</v>
          </cell>
          <cell r="V402">
            <v>37984</v>
          </cell>
          <cell r="W402">
            <v>285174</v>
          </cell>
          <cell r="X402">
            <v>498903</v>
          </cell>
          <cell r="Y402">
            <v>0</v>
          </cell>
          <cell r="Z402">
            <v>3198427</v>
          </cell>
          <cell r="AA402">
            <v>848228</v>
          </cell>
          <cell r="AB402">
            <v>4046655</v>
          </cell>
          <cell r="AC402">
            <v>381199</v>
          </cell>
          <cell r="AD402">
            <v>4427854</v>
          </cell>
          <cell r="AE402">
            <v>45764</v>
          </cell>
          <cell r="AF402">
            <v>3938284</v>
          </cell>
          <cell r="AG402">
            <v>3984048</v>
          </cell>
        </row>
        <row r="403">
          <cell r="A403" t="str">
            <v>405</v>
          </cell>
          <cell r="B403" t="str">
            <v>MODALE</v>
          </cell>
          <cell r="C403">
            <v>32732</v>
          </cell>
          <cell r="D403">
            <v>0</v>
          </cell>
          <cell r="E403">
            <v>32732</v>
          </cell>
          <cell r="F403">
            <v>0</v>
          </cell>
          <cell r="G403">
            <v>0</v>
          </cell>
          <cell r="H403">
            <v>8309</v>
          </cell>
          <cell r="I403">
            <v>20</v>
          </cell>
          <cell r="J403">
            <v>300</v>
          </cell>
          <cell r="K403">
            <v>23297</v>
          </cell>
          <cell r="L403">
            <v>0</v>
          </cell>
          <cell r="M403">
            <v>0</v>
          </cell>
          <cell r="N403">
            <v>200</v>
          </cell>
          <cell r="O403">
            <v>0</v>
          </cell>
          <cell r="P403">
            <v>0</v>
          </cell>
          <cell r="Q403">
            <v>64858</v>
          </cell>
          <cell r="R403">
            <v>12750</v>
          </cell>
          <cell r="S403">
            <v>20600</v>
          </cell>
          <cell r="T403">
            <v>0</v>
          </cell>
          <cell r="U403">
            <v>7350</v>
          </cell>
          <cell r="V403">
            <v>0</v>
          </cell>
          <cell r="W403">
            <v>19300</v>
          </cell>
          <cell r="X403">
            <v>0</v>
          </cell>
          <cell r="Y403">
            <v>0</v>
          </cell>
          <cell r="Z403">
            <v>60000</v>
          </cell>
          <cell r="AA403">
            <v>0</v>
          </cell>
          <cell r="AB403">
            <v>60000</v>
          </cell>
          <cell r="AC403">
            <v>0</v>
          </cell>
          <cell r="AD403">
            <v>60000</v>
          </cell>
          <cell r="AE403">
            <v>4858</v>
          </cell>
          <cell r="AF403">
            <v>121516</v>
          </cell>
          <cell r="AG403">
            <v>126374</v>
          </cell>
        </row>
        <row r="404">
          <cell r="A404" t="str">
            <v>406</v>
          </cell>
          <cell r="B404" t="str">
            <v>MONDAMIN</v>
          </cell>
          <cell r="C404">
            <v>149832</v>
          </cell>
          <cell r="D404">
            <v>0</v>
          </cell>
          <cell r="E404">
            <v>149832</v>
          </cell>
          <cell r="F404">
            <v>0</v>
          </cell>
          <cell r="G404">
            <v>0</v>
          </cell>
          <cell r="H404">
            <v>34981</v>
          </cell>
          <cell r="I404">
            <v>1000</v>
          </cell>
          <cell r="J404">
            <v>30000</v>
          </cell>
          <cell r="K404">
            <v>48658</v>
          </cell>
          <cell r="L404">
            <v>146000</v>
          </cell>
          <cell r="M404">
            <v>0</v>
          </cell>
          <cell r="N404">
            <v>15000</v>
          </cell>
          <cell r="O404">
            <v>0</v>
          </cell>
          <cell r="P404">
            <v>66000</v>
          </cell>
          <cell r="Q404">
            <v>491471</v>
          </cell>
          <cell r="R404">
            <v>38500</v>
          </cell>
          <cell r="S404">
            <v>133150</v>
          </cell>
          <cell r="T404">
            <v>0</v>
          </cell>
          <cell r="U404">
            <v>29750</v>
          </cell>
          <cell r="V404">
            <v>10850</v>
          </cell>
          <cell r="W404">
            <v>74000</v>
          </cell>
          <cell r="X404">
            <v>49372</v>
          </cell>
          <cell r="Y404">
            <v>0</v>
          </cell>
          <cell r="Z404">
            <v>335622</v>
          </cell>
          <cell r="AA404">
            <v>96500</v>
          </cell>
          <cell r="AB404">
            <v>432122</v>
          </cell>
          <cell r="AC404">
            <v>66000</v>
          </cell>
          <cell r="AD404">
            <v>498122</v>
          </cell>
          <cell r="AE404">
            <v>-6651</v>
          </cell>
          <cell r="AF404">
            <v>225983</v>
          </cell>
          <cell r="AG404">
            <v>219332</v>
          </cell>
        </row>
        <row r="405">
          <cell r="A405" t="str">
            <v>407</v>
          </cell>
          <cell r="B405" t="str">
            <v>PERSIA</v>
          </cell>
          <cell r="C405">
            <v>81856</v>
          </cell>
          <cell r="D405">
            <v>0</v>
          </cell>
          <cell r="E405">
            <v>81856</v>
          </cell>
          <cell r="F405">
            <v>0</v>
          </cell>
          <cell r="G405">
            <v>0</v>
          </cell>
          <cell r="H405">
            <v>22900</v>
          </cell>
          <cell r="I405">
            <v>800</v>
          </cell>
          <cell r="J405">
            <v>200</v>
          </cell>
          <cell r="K405">
            <v>62941</v>
          </cell>
          <cell r="L405">
            <v>26500</v>
          </cell>
          <cell r="M405">
            <v>0</v>
          </cell>
          <cell r="N405">
            <v>150</v>
          </cell>
          <cell r="O405">
            <v>0</v>
          </cell>
          <cell r="P405">
            <v>4700</v>
          </cell>
          <cell r="Q405">
            <v>200047</v>
          </cell>
          <cell r="R405">
            <v>25380</v>
          </cell>
          <cell r="S405">
            <v>139000</v>
          </cell>
          <cell r="T405">
            <v>0</v>
          </cell>
          <cell r="U405">
            <v>39800</v>
          </cell>
          <cell r="V405">
            <v>500</v>
          </cell>
          <cell r="W405">
            <v>63886</v>
          </cell>
          <cell r="X405">
            <v>4700</v>
          </cell>
          <cell r="Y405">
            <v>0</v>
          </cell>
          <cell r="Z405">
            <v>273266</v>
          </cell>
          <cell r="AA405">
            <v>23580</v>
          </cell>
          <cell r="AB405">
            <v>296846</v>
          </cell>
          <cell r="AC405">
            <v>4700</v>
          </cell>
          <cell r="AD405">
            <v>301546</v>
          </cell>
          <cell r="AE405">
            <v>-101499</v>
          </cell>
          <cell r="AF405">
            <v>186069</v>
          </cell>
          <cell r="AG405">
            <v>84570</v>
          </cell>
        </row>
        <row r="406">
          <cell r="A406" t="str">
            <v>408</v>
          </cell>
          <cell r="B406" t="str">
            <v>PISGAH</v>
          </cell>
          <cell r="C406">
            <v>72856</v>
          </cell>
          <cell r="D406">
            <v>0</v>
          </cell>
          <cell r="E406">
            <v>72856</v>
          </cell>
          <cell r="F406">
            <v>0</v>
          </cell>
          <cell r="G406">
            <v>0</v>
          </cell>
          <cell r="H406">
            <v>18140</v>
          </cell>
          <cell r="I406">
            <v>0</v>
          </cell>
          <cell r="J406">
            <v>0</v>
          </cell>
          <cell r="K406">
            <v>43541</v>
          </cell>
          <cell r="L406">
            <v>132945</v>
          </cell>
          <cell r="M406">
            <v>0</v>
          </cell>
          <cell r="N406">
            <v>4000</v>
          </cell>
          <cell r="O406">
            <v>0</v>
          </cell>
          <cell r="P406">
            <v>27383</v>
          </cell>
          <cell r="Q406">
            <v>298865</v>
          </cell>
          <cell r="R406">
            <v>16670</v>
          </cell>
          <cell r="S406">
            <v>56000</v>
          </cell>
          <cell r="T406">
            <v>0</v>
          </cell>
          <cell r="U406">
            <v>5000</v>
          </cell>
          <cell r="V406">
            <v>2500</v>
          </cell>
          <cell r="W406">
            <v>61250</v>
          </cell>
          <cell r="X406">
            <v>30295</v>
          </cell>
          <cell r="Y406">
            <v>0</v>
          </cell>
          <cell r="Z406">
            <v>171715</v>
          </cell>
          <cell r="AA406">
            <v>94753</v>
          </cell>
          <cell r="AB406">
            <v>266468</v>
          </cell>
          <cell r="AC406">
            <v>27383</v>
          </cell>
          <cell r="AD406">
            <v>293851</v>
          </cell>
          <cell r="AE406">
            <v>5014</v>
          </cell>
          <cell r="AF406">
            <v>114205</v>
          </cell>
          <cell r="AG406">
            <v>119219</v>
          </cell>
        </row>
        <row r="407">
          <cell r="A407" t="str">
            <v>409</v>
          </cell>
          <cell r="B407" t="str">
            <v>WOODBINE</v>
          </cell>
          <cell r="C407">
            <v>735778</v>
          </cell>
          <cell r="D407">
            <v>0</v>
          </cell>
          <cell r="E407">
            <v>735778</v>
          </cell>
          <cell r="F407">
            <v>0</v>
          </cell>
          <cell r="G407">
            <v>176329</v>
          </cell>
          <cell r="H407">
            <v>97600</v>
          </cell>
          <cell r="I407">
            <v>2500</v>
          </cell>
          <cell r="J407">
            <v>0</v>
          </cell>
          <cell r="K407">
            <v>211637</v>
          </cell>
          <cell r="L407">
            <v>695500</v>
          </cell>
          <cell r="M407">
            <v>0</v>
          </cell>
          <cell r="N407">
            <v>5000</v>
          </cell>
          <cell r="O407">
            <v>0</v>
          </cell>
          <cell r="P407">
            <v>494000</v>
          </cell>
          <cell r="Q407">
            <v>2418344</v>
          </cell>
          <cell r="R407">
            <v>456600</v>
          </cell>
          <cell r="S407">
            <v>300175</v>
          </cell>
          <cell r="T407">
            <v>0</v>
          </cell>
          <cell r="U407">
            <v>245130</v>
          </cell>
          <cell r="V407">
            <v>95000</v>
          </cell>
          <cell r="W407">
            <v>163200</v>
          </cell>
          <cell r="X407">
            <v>171480</v>
          </cell>
          <cell r="Y407">
            <v>0</v>
          </cell>
          <cell r="Z407">
            <v>1431585</v>
          </cell>
          <cell r="AA407">
            <v>1077000</v>
          </cell>
          <cell r="AB407">
            <v>2508585</v>
          </cell>
          <cell r="AC407">
            <v>494000</v>
          </cell>
          <cell r="AD407">
            <v>3002585</v>
          </cell>
          <cell r="AE407">
            <v>-584241</v>
          </cell>
          <cell r="AF407">
            <v>1808205</v>
          </cell>
          <cell r="AG407">
            <v>1223964</v>
          </cell>
        </row>
        <row r="408">
          <cell r="A408" t="str">
            <v>410</v>
          </cell>
          <cell r="B408" t="str">
            <v>COPPOCK</v>
          </cell>
          <cell r="C408">
            <v>4070</v>
          </cell>
          <cell r="D408">
            <v>0</v>
          </cell>
          <cell r="E408">
            <v>4070</v>
          </cell>
          <cell r="F408">
            <v>0</v>
          </cell>
          <cell r="G408">
            <v>0</v>
          </cell>
          <cell r="H408">
            <v>4639</v>
          </cell>
          <cell r="I408">
            <v>0</v>
          </cell>
          <cell r="J408">
            <v>0</v>
          </cell>
          <cell r="K408">
            <v>3259</v>
          </cell>
          <cell r="L408">
            <v>0</v>
          </cell>
          <cell r="M408">
            <v>0</v>
          </cell>
          <cell r="N408">
            <v>300</v>
          </cell>
          <cell r="O408">
            <v>0</v>
          </cell>
          <cell r="P408">
            <v>0</v>
          </cell>
          <cell r="Q408">
            <v>12268</v>
          </cell>
          <cell r="R408">
            <v>900</v>
          </cell>
          <cell r="S408">
            <v>10650</v>
          </cell>
          <cell r="T408">
            <v>0</v>
          </cell>
          <cell r="U408">
            <v>0</v>
          </cell>
          <cell r="V408">
            <v>0</v>
          </cell>
          <cell r="W408">
            <v>2195</v>
          </cell>
          <cell r="X408">
            <v>0</v>
          </cell>
          <cell r="Y408">
            <v>0</v>
          </cell>
          <cell r="Z408">
            <v>13745</v>
          </cell>
          <cell r="AA408">
            <v>3800</v>
          </cell>
          <cell r="AB408">
            <v>17545</v>
          </cell>
          <cell r="AC408">
            <v>0</v>
          </cell>
          <cell r="AD408">
            <v>17545</v>
          </cell>
          <cell r="AE408">
            <v>-5277</v>
          </cell>
          <cell r="AF408">
            <v>31429</v>
          </cell>
          <cell r="AG408">
            <v>26152</v>
          </cell>
        </row>
        <row r="409">
          <cell r="A409" t="str">
            <v>411</v>
          </cell>
          <cell r="B409" t="str">
            <v>HILLSBORO</v>
          </cell>
          <cell r="C409">
            <v>35952</v>
          </cell>
          <cell r="D409">
            <v>0</v>
          </cell>
          <cell r="E409">
            <v>35952</v>
          </cell>
          <cell r="F409">
            <v>1000</v>
          </cell>
          <cell r="G409">
            <v>0</v>
          </cell>
          <cell r="H409">
            <v>18970</v>
          </cell>
          <cell r="I409">
            <v>0</v>
          </cell>
          <cell r="J409">
            <v>1250</v>
          </cell>
          <cell r="K409">
            <v>42500</v>
          </cell>
          <cell r="L409">
            <v>107150</v>
          </cell>
          <cell r="M409">
            <v>0</v>
          </cell>
          <cell r="N409">
            <v>7000</v>
          </cell>
          <cell r="O409">
            <v>0</v>
          </cell>
          <cell r="P409">
            <v>0</v>
          </cell>
          <cell r="Q409">
            <v>213822</v>
          </cell>
          <cell r="R409">
            <v>25000</v>
          </cell>
          <cell r="S409">
            <v>32900</v>
          </cell>
          <cell r="T409">
            <v>0</v>
          </cell>
          <cell r="U409">
            <v>20550</v>
          </cell>
          <cell r="V409">
            <v>700</v>
          </cell>
          <cell r="W409">
            <v>29625</v>
          </cell>
          <cell r="X409">
            <v>0</v>
          </cell>
          <cell r="Y409">
            <v>0</v>
          </cell>
          <cell r="Z409">
            <v>108775</v>
          </cell>
          <cell r="AA409">
            <v>101550</v>
          </cell>
          <cell r="AB409">
            <v>210325</v>
          </cell>
          <cell r="AC409">
            <v>0</v>
          </cell>
          <cell r="AD409">
            <v>210325</v>
          </cell>
          <cell r="AE409">
            <v>3497</v>
          </cell>
          <cell r="AF409">
            <v>385260</v>
          </cell>
          <cell r="AG409">
            <v>388757</v>
          </cell>
        </row>
        <row r="410">
          <cell r="A410" t="str">
            <v>412</v>
          </cell>
          <cell r="B410" t="str">
            <v>MOUNT PLEASANT</v>
          </cell>
          <cell r="C410">
            <v>3451077</v>
          </cell>
          <cell r="D410">
            <v>0</v>
          </cell>
          <cell r="E410">
            <v>3451077</v>
          </cell>
          <cell r="F410">
            <v>0</v>
          </cell>
          <cell r="G410">
            <v>583500</v>
          </cell>
          <cell r="H410">
            <v>963172</v>
          </cell>
          <cell r="I410">
            <v>47000</v>
          </cell>
          <cell r="J410">
            <v>56870</v>
          </cell>
          <cell r="K410">
            <v>3140121</v>
          </cell>
          <cell r="L410">
            <v>13308610</v>
          </cell>
          <cell r="M410">
            <v>0</v>
          </cell>
          <cell r="N410">
            <v>233100</v>
          </cell>
          <cell r="O410">
            <v>2105000</v>
          </cell>
          <cell r="P410">
            <v>1850493</v>
          </cell>
          <cell r="Q410">
            <v>25738943</v>
          </cell>
          <cell r="R410">
            <v>1484439</v>
          </cell>
          <cell r="S410">
            <v>905897</v>
          </cell>
          <cell r="T410">
            <v>0</v>
          </cell>
          <cell r="U410">
            <v>1235693</v>
          </cell>
          <cell r="V410">
            <v>1156920</v>
          </cell>
          <cell r="W410">
            <v>887649</v>
          </cell>
          <cell r="X410">
            <v>1250766</v>
          </cell>
          <cell r="Y410">
            <v>1726495</v>
          </cell>
          <cell r="Z410">
            <v>8647859</v>
          </cell>
          <cell r="AA410">
            <v>15517812</v>
          </cell>
          <cell r="AB410">
            <v>24165671</v>
          </cell>
          <cell r="AC410">
            <v>1850493</v>
          </cell>
          <cell r="AD410">
            <v>26016164</v>
          </cell>
          <cell r="AE410">
            <v>-277221</v>
          </cell>
          <cell r="AF410">
            <v>11077928</v>
          </cell>
          <cell r="AG410">
            <v>10800707</v>
          </cell>
        </row>
        <row r="411">
          <cell r="A411" t="str">
            <v>414</v>
          </cell>
          <cell r="B411" t="str">
            <v>NEW LONDON</v>
          </cell>
          <cell r="C411">
            <v>479608</v>
          </cell>
          <cell r="D411">
            <v>0</v>
          </cell>
          <cell r="E411">
            <v>479608</v>
          </cell>
          <cell r="F411">
            <v>0</v>
          </cell>
          <cell r="G411">
            <v>0</v>
          </cell>
          <cell r="H411">
            <v>188143</v>
          </cell>
          <cell r="I411">
            <v>1350</v>
          </cell>
          <cell r="J411">
            <v>36150</v>
          </cell>
          <cell r="K411">
            <v>334272</v>
          </cell>
          <cell r="L411">
            <v>3000920</v>
          </cell>
          <cell r="M411">
            <v>300</v>
          </cell>
          <cell r="N411">
            <v>84100</v>
          </cell>
          <cell r="O411">
            <v>0</v>
          </cell>
          <cell r="P411">
            <v>943941</v>
          </cell>
          <cell r="Q411">
            <v>5068784</v>
          </cell>
          <cell r="R411">
            <v>349722</v>
          </cell>
          <cell r="S411">
            <v>272158</v>
          </cell>
          <cell r="T411">
            <v>0</v>
          </cell>
          <cell r="U411">
            <v>263651</v>
          </cell>
          <cell r="V411">
            <v>400</v>
          </cell>
          <cell r="W411">
            <v>144205</v>
          </cell>
          <cell r="X411">
            <v>0</v>
          </cell>
          <cell r="Y411">
            <v>69645</v>
          </cell>
          <cell r="Z411">
            <v>1099781</v>
          </cell>
          <cell r="AA411">
            <v>3509705</v>
          </cell>
          <cell r="AB411">
            <v>4609486</v>
          </cell>
          <cell r="AC411">
            <v>943941</v>
          </cell>
          <cell r="AD411">
            <v>5553427</v>
          </cell>
          <cell r="AE411">
            <v>-484643</v>
          </cell>
          <cell r="AF411">
            <v>2213292</v>
          </cell>
          <cell r="AG411">
            <v>1728649</v>
          </cell>
        </row>
        <row r="412">
          <cell r="A412" t="str">
            <v>415</v>
          </cell>
          <cell r="B412" t="str">
            <v>OLDS</v>
          </cell>
          <cell r="C412">
            <v>44111</v>
          </cell>
          <cell r="D412">
            <v>0</v>
          </cell>
          <cell r="E412">
            <v>44111</v>
          </cell>
          <cell r="F412">
            <v>0</v>
          </cell>
          <cell r="G412">
            <v>0</v>
          </cell>
          <cell r="H412">
            <v>23116</v>
          </cell>
          <cell r="I412">
            <v>300</v>
          </cell>
          <cell r="J412">
            <v>350</v>
          </cell>
          <cell r="K412">
            <v>23000</v>
          </cell>
          <cell r="L412">
            <v>137900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228777</v>
          </cell>
          <cell r="R412">
            <v>11000</v>
          </cell>
          <cell r="S412">
            <v>47500</v>
          </cell>
          <cell r="T412">
            <v>200</v>
          </cell>
          <cell r="U412">
            <v>4615</v>
          </cell>
          <cell r="V412">
            <v>100</v>
          </cell>
          <cell r="W412">
            <v>20175</v>
          </cell>
          <cell r="X412">
            <v>0</v>
          </cell>
          <cell r="Y412">
            <v>40000</v>
          </cell>
          <cell r="Z412">
            <v>123590</v>
          </cell>
          <cell r="AA412">
            <v>128500</v>
          </cell>
          <cell r="AB412">
            <v>252090</v>
          </cell>
          <cell r="AC412">
            <v>0</v>
          </cell>
          <cell r="AD412">
            <v>252090</v>
          </cell>
          <cell r="AE412">
            <v>-23313</v>
          </cell>
          <cell r="AF412">
            <v>386725</v>
          </cell>
          <cell r="AG412">
            <v>363412</v>
          </cell>
        </row>
        <row r="413">
          <cell r="A413" t="str">
            <v>416</v>
          </cell>
          <cell r="B413" t="str">
            <v>ROME</v>
          </cell>
          <cell r="C413">
            <v>9757</v>
          </cell>
          <cell r="D413">
            <v>0</v>
          </cell>
          <cell r="E413">
            <v>9757</v>
          </cell>
          <cell r="F413">
            <v>0</v>
          </cell>
          <cell r="G413">
            <v>0</v>
          </cell>
          <cell r="H413">
            <v>10621</v>
          </cell>
          <cell r="I413">
            <v>550</v>
          </cell>
          <cell r="J413">
            <v>1000</v>
          </cell>
          <cell r="K413">
            <v>10000</v>
          </cell>
          <cell r="L413">
            <v>77200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109128</v>
          </cell>
          <cell r="R413">
            <v>0</v>
          </cell>
          <cell r="S413">
            <v>24400</v>
          </cell>
          <cell r="T413">
            <v>0</v>
          </cell>
          <cell r="U413">
            <v>150</v>
          </cell>
          <cell r="V413">
            <v>2500</v>
          </cell>
          <cell r="W413">
            <v>24100</v>
          </cell>
          <cell r="X413">
            <v>0</v>
          </cell>
          <cell r="Y413">
            <v>0</v>
          </cell>
          <cell r="Z413">
            <v>51150</v>
          </cell>
          <cell r="AA413">
            <v>51450</v>
          </cell>
          <cell r="AB413">
            <v>102600</v>
          </cell>
          <cell r="AC413">
            <v>0</v>
          </cell>
          <cell r="AD413">
            <v>102600</v>
          </cell>
          <cell r="AE413">
            <v>6528</v>
          </cell>
          <cell r="AF413">
            <v>227433</v>
          </cell>
          <cell r="AG413">
            <v>233961</v>
          </cell>
        </row>
        <row r="414">
          <cell r="A414" t="str">
            <v>417</v>
          </cell>
          <cell r="B414" t="str">
            <v>SALEM</v>
          </cell>
          <cell r="C414">
            <v>79614</v>
          </cell>
          <cell r="D414">
            <v>0</v>
          </cell>
          <cell r="E414">
            <v>79614</v>
          </cell>
          <cell r="F414">
            <v>0</v>
          </cell>
          <cell r="G414">
            <v>0</v>
          </cell>
          <cell r="H414">
            <v>36609</v>
          </cell>
          <cell r="I414">
            <v>300</v>
          </cell>
          <cell r="J414">
            <v>5000</v>
          </cell>
          <cell r="K414">
            <v>49528</v>
          </cell>
          <cell r="L414">
            <v>119400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290451</v>
          </cell>
          <cell r="R414">
            <v>14200</v>
          </cell>
          <cell r="S414">
            <v>104600</v>
          </cell>
          <cell r="T414">
            <v>0</v>
          </cell>
          <cell r="U414">
            <v>19600</v>
          </cell>
          <cell r="V414">
            <v>0</v>
          </cell>
          <cell r="W414">
            <v>99800</v>
          </cell>
          <cell r="X414">
            <v>0</v>
          </cell>
          <cell r="Y414">
            <v>0</v>
          </cell>
          <cell r="Z414">
            <v>238200</v>
          </cell>
          <cell r="AA414">
            <v>80000</v>
          </cell>
          <cell r="AB414">
            <v>318200</v>
          </cell>
          <cell r="AC414">
            <v>0</v>
          </cell>
          <cell r="AD414">
            <v>318200</v>
          </cell>
          <cell r="AE414">
            <v>-27749</v>
          </cell>
          <cell r="AF414">
            <v>126843</v>
          </cell>
          <cell r="AG414">
            <v>99094</v>
          </cell>
        </row>
        <row r="415">
          <cell r="A415" t="str">
            <v>418</v>
          </cell>
          <cell r="B415" t="str">
            <v>WAYLAND</v>
          </cell>
          <cell r="C415">
            <v>156333</v>
          </cell>
          <cell r="D415">
            <v>0</v>
          </cell>
          <cell r="E415">
            <v>156333</v>
          </cell>
          <cell r="F415">
            <v>0</v>
          </cell>
          <cell r="G415">
            <v>116150</v>
          </cell>
          <cell r="H415">
            <v>97165</v>
          </cell>
          <cell r="I415">
            <v>790</v>
          </cell>
          <cell r="J415">
            <v>23190</v>
          </cell>
          <cell r="K415">
            <v>113821.45999999999</v>
          </cell>
          <cell r="L415">
            <v>961475</v>
          </cell>
          <cell r="M415">
            <v>0</v>
          </cell>
          <cell r="N415">
            <v>19600</v>
          </cell>
          <cell r="O415">
            <v>18000</v>
          </cell>
          <cell r="P415">
            <v>858704</v>
          </cell>
          <cell r="Q415">
            <v>2365228.46</v>
          </cell>
          <cell r="R415">
            <v>113661</v>
          </cell>
          <cell r="S415">
            <v>209490</v>
          </cell>
          <cell r="T415">
            <v>0</v>
          </cell>
          <cell r="U415">
            <v>34212</v>
          </cell>
          <cell r="V415">
            <v>56500</v>
          </cell>
          <cell r="W415">
            <v>68589</v>
          </cell>
          <cell r="X415">
            <v>0</v>
          </cell>
          <cell r="Y415">
            <v>470000</v>
          </cell>
          <cell r="Z415">
            <v>952452</v>
          </cell>
          <cell r="AA415">
            <v>910095</v>
          </cell>
          <cell r="AB415">
            <v>1862547</v>
          </cell>
          <cell r="AC415">
            <v>858704</v>
          </cell>
          <cell r="AD415">
            <v>2721251</v>
          </cell>
          <cell r="AE415">
            <v>-356022.54000000004</v>
          </cell>
          <cell r="AF415">
            <v>1562977</v>
          </cell>
          <cell r="AG415">
            <v>1206954.46</v>
          </cell>
        </row>
        <row r="416">
          <cell r="A416" t="str">
            <v>419</v>
          </cell>
          <cell r="B416" t="str">
            <v>WINFIELD</v>
          </cell>
          <cell r="C416">
            <v>230637</v>
          </cell>
          <cell r="D416">
            <v>0</v>
          </cell>
          <cell r="E416">
            <v>230637</v>
          </cell>
          <cell r="F416">
            <v>0</v>
          </cell>
          <cell r="G416">
            <v>70000</v>
          </cell>
          <cell r="H416">
            <v>108590</v>
          </cell>
          <cell r="I416">
            <v>1230</v>
          </cell>
          <cell r="J416">
            <v>2000</v>
          </cell>
          <cell r="K416">
            <v>132678</v>
          </cell>
          <cell r="L416">
            <v>844000</v>
          </cell>
          <cell r="M416">
            <v>0</v>
          </cell>
          <cell r="N416">
            <v>31565</v>
          </cell>
          <cell r="O416">
            <v>0</v>
          </cell>
          <cell r="P416">
            <v>102895</v>
          </cell>
          <cell r="Q416">
            <v>1523595</v>
          </cell>
          <cell r="R416">
            <v>142200</v>
          </cell>
          <cell r="S416">
            <v>314600</v>
          </cell>
          <cell r="T416">
            <v>0</v>
          </cell>
          <cell r="U416">
            <v>181550</v>
          </cell>
          <cell r="V416">
            <v>0</v>
          </cell>
          <cell r="W416">
            <v>100200</v>
          </cell>
          <cell r="X416">
            <v>102895</v>
          </cell>
          <cell r="Y416">
            <v>0</v>
          </cell>
          <cell r="Z416">
            <v>841445</v>
          </cell>
          <cell r="AA416">
            <v>913030</v>
          </cell>
          <cell r="AB416">
            <v>1754475</v>
          </cell>
          <cell r="AC416">
            <v>102895</v>
          </cell>
          <cell r="AD416">
            <v>1857370</v>
          </cell>
          <cell r="AE416">
            <v>-333775</v>
          </cell>
          <cell r="AF416">
            <v>1295680</v>
          </cell>
          <cell r="AG416">
            <v>961905</v>
          </cell>
        </row>
        <row r="417">
          <cell r="A417" t="str">
            <v>420</v>
          </cell>
          <cell r="B417" t="str">
            <v>CHESTER</v>
          </cell>
          <cell r="C417">
            <v>40649</v>
          </cell>
          <cell r="D417">
            <v>0</v>
          </cell>
          <cell r="E417">
            <v>40649</v>
          </cell>
          <cell r="F417">
            <v>0</v>
          </cell>
          <cell r="G417">
            <v>0</v>
          </cell>
          <cell r="H417">
            <v>17440</v>
          </cell>
          <cell r="I417">
            <v>200</v>
          </cell>
          <cell r="J417">
            <v>780</v>
          </cell>
          <cell r="K417">
            <v>27709.599999999999</v>
          </cell>
          <cell r="L417">
            <v>30600</v>
          </cell>
          <cell r="M417">
            <v>0</v>
          </cell>
          <cell r="N417">
            <v>2000</v>
          </cell>
          <cell r="O417">
            <v>0</v>
          </cell>
          <cell r="P417">
            <v>0</v>
          </cell>
          <cell r="Q417">
            <v>119378.6</v>
          </cell>
          <cell r="R417">
            <v>9456</v>
          </cell>
          <cell r="S417">
            <v>35200</v>
          </cell>
          <cell r="T417">
            <v>190</v>
          </cell>
          <cell r="U417">
            <v>10511</v>
          </cell>
          <cell r="V417">
            <v>1600</v>
          </cell>
          <cell r="W417">
            <v>32400</v>
          </cell>
          <cell r="X417">
            <v>8799</v>
          </cell>
          <cell r="Y417">
            <v>0</v>
          </cell>
          <cell r="Z417">
            <v>98156</v>
          </cell>
          <cell r="AA417">
            <v>20000</v>
          </cell>
          <cell r="AB417">
            <v>118156</v>
          </cell>
          <cell r="AC417">
            <v>0</v>
          </cell>
          <cell r="AD417">
            <v>118156</v>
          </cell>
          <cell r="AE417">
            <v>1222.5999999999985</v>
          </cell>
          <cell r="AF417">
            <v>105685</v>
          </cell>
          <cell r="AG417">
            <v>106907.6</v>
          </cell>
        </row>
        <row r="418">
          <cell r="A418" t="str">
            <v>421</v>
          </cell>
          <cell r="B418" t="str">
            <v>CRESCO</v>
          </cell>
          <cell r="C418">
            <v>1866878</v>
          </cell>
          <cell r="D418">
            <v>0</v>
          </cell>
          <cell r="E418">
            <v>1866878</v>
          </cell>
          <cell r="F418">
            <v>0</v>
          </cell>
          <cell r="G418">
            <v>0</v>
          </cell>
          <cell r="H418">
            <v>506156</v>
          </cell>
          <cell r="I418">
            <v>51900</v>
          </cell>
          <cell r="J418">
            <v>71985</v>
          </cell>
          <cell r="K418">
            <v>850550</v>
          </cell>
          <cell r="L418">
            <v>2467400</v>
          </cell>
          <cell r="M418">
            <v>44000</v>
          </cell>
          <cell r="N418">
            <v>419103</v>
          </cell>
          <cell r="O418">
            <v>2000</v>
          </cell>
          <cell r="P418">
            <v>2408810</v>
          </cell>
          <cell r="Q418">
            <v>8688782</v>
          </cell>
          <cell r="R418">
            <v>816650</v>
          </cell>
          <cell r="S418">
            <v>1517100</v>
          </cell>
          <cell r="T418">
            <v>4500</v>
          </cell>
          <cell r="U418">
            <v>1260610</v>
          </cell>
          <cell r="V418">
            <v>295500</v>
          </cell>
          <cell r="W418">
            <v>352700</v>
          </cell>
          <cell r="X418">
            <v>447404</v>
          </cell>
          <cell r="Y418">
            <v>100000</v>
          </cell>
          <cell r="Z418">
            <v>4794464</v>
          </cell>
          <cell r="AA418">
            <v>1655200</v>
          </cell>
          <cell r="AB418">
            <v>6449664</v>
          </cell>
          <cell r="AC418">
            <v>2408810</v>
          </cell>
          <cell r="AD418">
            <v>8858474</v>
          </cell>
          <cell r="AE418">
            <v>-169692</v>
          </cell>
          <cell r="AF418">
            <v>7154297</v>
          </cell>
          <cell r="AG418">
            <v>6984605</v>
          </cell>
        </row>
        <row r="419">
          <cell r="A419" t="str">
            <v>422</v>
          </cell>
          <cell r="B419" t="str">
            <v>ELMA</v>
          </cell>
          <cell r="C419">
            <v>163165</v>
          </cell>
          <cell r="D419">
            <v>0</v>
          </cell>
          <cell r="E419">
            <v>163165</v>
          </cell>
          <cell r="F419">
            <v>0</v>
          </cell>
          <cell r="G419">
            <v>8982</v>
          </cell>
          <cell r="H419">
            <v>69599</v>
          </cell>
          <cell r="I419">
            <v>1200</v>
          </cell>
          <cell r="J419">
            <v>19336</v>
          </cell>
          <cell r="K419">
            <v>92736</v>
          </cell>
          <cell r="L419">
            <v>253400</v>
          </cell>
          <cell r="M419">
            <v>0</v>
          </cell>
          <cell r="N419">
            <v>45822</v>
          </cell>
          <cell r="O419">
            <v>0</v>
          </cell>
          <cell r="P419">
            <v>0</v>
          </cell>
          <cell r="Q419">
            <v>654240</v>
          </cell>
          <cell r="R419">
            <v>33960</v>
          </cell>
          <cell r="S419">
            <v>219000</v>
          </cell>
          <cell r="T419">
            <v>0</v>
          </cell>
          <cell r="U419">
            <v>73270</v>
          </cell>
          <cell r="V419">
            <v>34754</v>
          </cell>
          <cell r="W419">
            <v>156650</v>
          </cell>
          <cell r="X419">
            <v>14680</v>
          </cell>
          <cell r="Y419">
            <v>0</v>
          </cell>
          <cell r="Z419">
            <v>532314</v>
          </cell>
          <cell r="AA419">
            <v>190000</v>
          </cell>
          <cell r="AB419">
            <v>722314</v>
          </cell>
          <cell r="AC419">
            <v>0</v>
          </cell>
          <cell r="AD419">
            <v>722314</v>
          </cell>
          <cell r="AE419">
            <v>-68074</v>
          </cell>
          <cell r="AF419">
            <v>422778</v>
          </cell>
          <cell r="AG419">
            <v>354704</v>
          </cell>
        </row>
        <row r="420">
          <cell r="A420" t="str">
            <v>423</v>
          </cell>
          <cell r="B420" t="str">
            <v>LIME SPRINGS</v>
          </cell>
          <cell r="C420">
            <v>158880</v>
          </cell>
          <cell r="D420">
            <v>0</v>
          </cell>
          <cell r="E420">
            <v>158880</v>
          </cell>
          <cell r="F420">
            <v>0</v>
          </cell>
          <cell r="G420">
            <v>12107</v>
          </cell>
          <cell r="H420">
            <v>63621</v>
          </cell>
          <cell r="I420">
            <v>3500</v>
          </cell>
          <cell r="J420">
            <v>20000</v>
          </cell>
          <cell r="K420">
            <v>118422</v>
          </cell>
          <cell r="L420">
            <v>232500</v>
          </cell>
          <cell r="M420">
            <v>0</v>
          </cell>
          <cell r="N420">
            <v>20000</v>
          </cell>
          <cell r="O420">
            <v>375000</v>
          </cell>
          <cell r="P420">
            <v>0</v>
          </cell>
          <cell r="Q420">
            <v>1004030</v>
          </cell>
          <cell r="R420">
            <v>44184</v>
          </cell>
          <cell r="S420">
            <v>134500</v>
          </cell>
          <cell r="T420">
            <v>0</v>
          </cell>
          <cell r="U420">
            <v>122048</v>
          </cell>
          <cell r="V420">
            <v>14107</v>
          </cell>
          <cell r="W420">
            <v>84500</v>
          </cell>
          <cell r="X420">
            <v>17750</v>
          </cell>
          <cell r="Y420">
            <v>400000</v>
          </cell>
          <cell r="Z420">
            <v>817089</v>
          </cell>
          <cell r="AA420">
            <v>140500</v>
          </cell>
          <cell r="AB420">
            <v>957589</v>
          </cell>
          <cell r="AC420">
            <v>0</v>
          </cell>
          <cell r="AD420">
            <v>957589</v>
          </cell>
          <cell r="AE420">
            <v>46441</v>
          </cell>
          <cell r="AF420">
            <v>425732</v>
          </cell>
          <cell r="AG420">
            <v>472173</v>
          </cell>
        </row>
        <row r="421">
          <cell r="A421" t="str">
            <v>424</v>
          </cell>
          <cell r="B421" t="str">
            <v>PROTIVIN</v>
          </cell>
          <cell r="C421">
            <v>87799</v>
          </cell>
          <cell r="D421">
            <v>0</v>
          </cell>
          <cell r="E421">
            <v>87799</v>
          </cell>
          <cell r="F421">
            <v>0</v>
          </cell>
          <cell r="G421">
            <v>0</v>
          </cell>
          <cell r="H421">
            <v>33196</v>
          </cell>
          <cell r="I421">
            <v>1275</v>
          </cell>
          <cell r="J421">
            <v>5790</v>
          </cell>
          <cell r="K421">
            <v>44000</v>
          </cell>
          <cell r="L421">
            <v>93100</v>
          </cell>
          <cell r="M421">
            <v>0</v>
          </cell>
          <cell r="N421">
            <v>2650</v>
          </cell>
          <cell r="O421">
            <v>0</v>
          </cell>
          <cell r="P421">
            <v>13226</v>
          </cell>
          <cell r="Q421">
            <v>281036</v>
          </cell>
          <cell r="R421">
            <v>32600</v>
          </cell>
          <cell r="S421">
            <v>60000</v>
          </cell>
          <cell r="T421">
            <v>325</v>
          </cell>
          <cell r="U421">
            <v>23025</v>
          </cell>
          <cell r="V421">
            <v>36500</v>
          </cell>
          <cell r="W421">
            <v>47283</v>
          </cell>
          <cell r="X421">
            <v>28329</v>
          </cell>
          <cell r="Y421">
            <v>20000</v>
          </cell>
          <cell r="Z421">
            <v>248062</v>
          </cell>
          <cell r="AA421">
            <v>95190</v>
          </cell>
          <cell r="AB421">
            <v>343252</v>
          </cell>
          <cell r="AC421">
            <v>13226</v>
          </cell>
          <cell r="AD421">
            <v>356478</v>
          </cell>
          <cell r="AE421">
            <v>-75442</v>
          </cell>
          <cell r="AF421">
            <v>216049</v>
          </cell>
          <cell r="AG421">
            <v>140607</v>
          </cell>
        </row>
        <row r="422">
          <cell r="A422" t="str">
            <v>425</v>
          </cell>
          <cell r="B422" t="str">
            <v>BODE</v>
          </cell>
          <cell r="C422">
            <v>113500</v>
          </cell>
          <cell r="D422">
            <v>0</v>
          </cell>
          <cell r="E422">
            <v>113500</v>
          </cell>
          <cell r="F422">
            <v>0</v>
          </cell>
          <cell r="G422">
            <v>0</v>
          </cell>
          <cell r="H422">
            <v>31997</v>
          </cell>
          <cell r="I422">
            <v>75</v>
          </cell>
          <cell r="J422">
            <v>3500</v>
          </cell>
          <cell r="K422">
            <v>174991</v>
          </cell>
          <cell r="L422">
            <v>112000</v>
          </cell>
          <cell r="M422">
            <v>0</v>
          </cell>
          <cell r="N422">
            <v>8500</v>
          </cell>
          <cell r="O422">
            <v>0</v>
          </cell>
          <cell r="P422">
            <v>0</v>
          </cell>
          <cell r="Q422">
            <v>444563</v>
          </cell>
          <cell r="R422">
            <v>41671</v>
          </cell>
          <cell r="S422">
            <v>78300</v>
          </cell>
          <cell r="T422">
            <v>1500</v>
          </cell>
          <cell r="U422">
            <v>34500</v>
          </cell>
          <cell r="V422">
            <v>108500</v>
          </cell>
          <cell r="W422">
            <v>34500</v>
          </cell>
          <cell r="X422">
            <v>23592</v>
          </cell>
          <cell r="Y422">
            <v>10000</v>
          </cell>
          <cell r="Z422">
            <v>332563</v>
          </cell>
          <cell r="AA422">
            <v>112000</v>
          </cell>
          <cell r="AB422">
            <v>444563</v>
          </cell>
          <cell r="AC422">
            <v>0</v>
          </cell>
          <cell r="AD422">
            <v>444563</v>
          </cell>
          <cell r="AE422">
            <v>0</v>
          </cell>
          <cell r="AF422">
            <v>243460</v>
          </cell>
          <cell r="AG422">
            <v>243460</v>
          </cell>
        </row>
        <row r="423">
          <cell r="A423" t="str">
            <v>426</v>
          </cell>
          <cell r="B423" t="str">
            <v>BRADGATE</v>
          </cell>
          <cell r="C423">
            <v>32732</v>
          </cell>
          <cell r="D423">
            <v>0</v>
          </cell>
          <cell r="E423">
            <v>32732</v>
          </cell>
          <cell r="F423">
            <v>0</v>
          </cell>
          <cell r="G423">
            <v>0</v>
          </cell>
          <cell r="H423">
            <v>8309</v>
          </cell>
          <cell r="I423">
            <v>20</v>
          </cell>
          <cell r="J423">
            <v>300</v>
          </cell>
          <cell r="K423">
            <v>23297</v>
          </cell>
          <cell r="L423">
            <v>0</v>
          </cell>
          <cell r="M423">
            <v>0</v>
          </cell>
          <cell r="N423">
            <v>200</v>
          </cell>
          <cell r="O423">
            <v>0</v>
          </cell>
          <cell r="P423">
            <v>0</v>
          </cell>
          <cell r="Q423">
            <v>64858</v>
          </cell>
          <cell r="R423">
            <v>12750</v>
          </cell>
          <cell r="S423">
            <v>20600</v>
          </cell>
          <cell r="T423">
            <v>0</v>
          </cell>
          <cell r="U423">
            <v>7350</v>
          </cell>
          <cell r="V423">
            <v>0</v>
          </cell>
          <cell r="W423">
            <v>19300</v>
          </cell>
          <cell r="X423">
            <v>0</v>
          </cell>
          <cell r="Y423">
            <v>0</v>
          </cell>
          <cell r="Z423">
            <v>60000</v>
          </cell>
          <cell r="AA423">
            <v>0</v>
          </cell>
          <cell r="AB423">
            <v>60000</v>
          </cell>
          <cell r="AC423">
            <v>0</v>
          </cell>
          <cell r="AD423">
            <v>60000</v>
          </cell>
          <cell r="AE423">
            <v>4858</v>
          </cell>
          <cell r="AF423">
            <v>121516</v>
          </cell>
          <cell r="AG423">
            <v>126374</v>
          </cell>
        </row>
        <row r="424">
          <cell r="A424" t="str">
            <v>427</v>
          </cell>
          <cell r="B424" t="str">
            <v>DAKOTA CITY</v>
          </cell>
          <cell r="C424">
            <v>206921</v>
          </cell>
          <cell r="D424">
            <v>0</v>
          </cell>
          <cell r="E424">
            <v>206921</v>
          </cell>
          <cell r="F424">
            <v>0</v>
          </cell>
          <cell r="G424">
            <v>0</v>
          </cell>
          <cell r="H424">
            <v>84756</v>
          </cell>
          <cell r="I424">
            <v>1650</v>
          </cell>
          <cell r="J424">
            <v>1500</v>
          </cell>
          <cell r="K424">
            <v>405291</v>
          </cell>
          <cell r="L424">
            <v>488018</v>
          </cell>
          <cell r="M424">
            <v>125</v>
          </cell>
          <cell r="N424">
            <v>2700</v>
          </cell>
          <cell r="O424">
            <v>100000</v>
          </cell>
          <cell r="P424">
            <v>250000</v>
          </cell>
          <cell r="Q424">
            <v>1540961</v>
          </cell>
          <cell r="R424">
            <v>26000</v>
          </cell>
          <cell r="S424">
            <v>186818</v>
          </cell>
          <cell r="T424">
            <v>24800</v>
          </cell>
          <cell r="U424">
            <v>43398</v>
          </cell>
          <cell r="V424">
            <v>7750</v>
          </cell>
          <cell r="W424">
            <v>101621</v>
          </cell>
          <cell r="X424">
            <v>28000</v>
          </cell>
          <cell r="Y424">
            <v>440000</v>
          </cell>
          <cell r="Z424">
            <v>858387</v>
          </cell>
          <cell r="AA424">
            <v>413797</v>
          </cell>
          <cell r="AB424">
            <v>1272184</v>
          </cell>
          <cell r="AC424">
            <v>250000</v>
          </cell>
          <cell r="AD424">
            <v>1522184</v>
          </cell>
          <cell r="AE424">
            <v>18777</v>
          </cell>
          <cell r="AF424">
            <v>1038692</v>
          </cell>
          <cell r="AG424">
            <v>1057469</v>
          </cell>
        </row>
        <row r="425">
          <cell r="A425" t="str">
            <v>428</v>
          </cell>
          <cell r="B425" t="str">
            <v>HARDY</v>
          </cell>
          <cell r="C425">
            <v>30943</v>
          </cell>
          <cell r="D425">
            <v>0</v>
          </cell>
          <cell r="E425">
            <v>30943</v>
          </cell>
          <cell r="F425">
            <v>0</v>
          </cell>
          <cell r="G425">
            <v>0</v>
          </cell>
          <cell r="H425">
            <v>316</v>
          </cell>
          <cell r="I425">
            <v>0</v>
          </cell>
          <cell r="J425">
            <v>2500</v>
          </cell>
          <cell r="K425">
            <v>4400</v>
          </cell>
          <cell r="L425">
            <v>10000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48159</v>
          </cell>
          <cell r="R425">
            <v>3000</v>
          </cell>
          <cell r="S425">
            <v>16300</v>
          </cell>
          <cell r="T425">
            <v>1300</v>
          </cell>
          <cell r="U425">
            <v>2000</v>
          </cell>
          <cell r="V425">
            <v>0</v>
          </cell>
          <cell r="W425">
            <v>15600</v>
          </cell>
          <cell r="X425">
            <v>0</v>
          </cell>
          <cell r="Y425">
            <v>0</v>
          </cell>
          <cell r="Z425">
            <v>38200</v>
          </cell>
          <cell r="AA425">
            <v>12000</v>
          </cell>
          <cell r="AB425">
            <v>50200</v>
          </cell>
          <cell r="AC425">
            <v>0</v>
          </cell>
          <cell r="AD425">
            <v>50200</v>
          </cell>
          <cell r="AE425">
            <v>-2041</v>
          </cell>
          <cell r="AF425">
            <v>107101</v>
          </cell>
          <cell r="AG425">
            <v>105060</v>
          </cell>
        </row>
        <row r="426">
          <cell r="A426" t="str">
            <v>429</v>
          </cell>
          <cell r="B426" t="str">
            <v>HUMBOLDT</v>
          </cell>
          <cell r="C426">
            <v>2688043</v>
          </cell>
          <cell r="D426">
            <v>0</v>
          </cell>
          <cell r="E426">
            <v>2688043</v>
          </cell>
          <cell r="F426">
            <v>0</v>
          </cell>
          <cell r="G426">
            <v>956060</v>
          </cell>
          <cell r="H426">
            <v>645842</v>
          </cell>
          <cell r="I426">
            <v>19750</v>
          </cell>
          <cell r="J426">
            <v>59820</v>
          </cell>
          <cell r="K426">
            <v>1307016</v>
          </cell>
          <cell r="L426">
            <v>3500750</v>
          </cell>
          <cell r="M426">
            <v>3000</v>
          </cell>
          <cell r="N426">
            <v>172550</v>
          </cell>
          <cell r="O426">
            <v>1750000</v>
          </cell>
          <cell r="P426">
            <v>1689841</v>
          </cell>
          <cell r="Q426">
            <v>12792672</v>
          </cell>
          <cell r="R426">
            <v>828375</v>
          </cell>
          <cell r="S426">
            <v>1607816</v>
          </cell>
          <cell r="T426">
            <v>0</v>
          </cell>
          <cell r="U426">
            <v>1153720</v>
          </cell>
          <cell r="V426">
            <v>681750</v>
          </cell>
          <cell r="W426">
            <v>301045</v>
          </cell>
          <cell r="X426">
            <v>878000</v>
          </cell>
          <cell r="Y426">
            <v>2250000</v>
          </cell>
          <cell r="Z426">
            <v>7700706</v>
          </cell>
          <cell r="AA426">
            <v>2952103</v>
          </cell>
          <cell r="AB426">
            <v>10652809</v>
          </cell>
          <cell r="AC426">
            <v>1689841</v>
          </cell>
          <cell r="AD426">
            <v>12342650</v>
          </cell>
          <cell r="AE426">
            <v>450022</v>
          </cell>
          <cell r="AF426">
            <v>4058307</v>
          </cell>
          <cell r="AG426">
            <v>4508329</v>
          </cell>
        </row>
        <row r="427">
          <cell r="A427" t="str">
            <v>430</v>
          </cell>
          <cell r="B427" t="str">
            <v>LIVERMORE</v>
          </cell>
          <cell r="C427">
            <v>96433</v>
          </cell>
          <cell r="D427">
            <v>0</v>
          </cell>
          <cell r="E427">
            <v>96433</v>
          </cell>
          <cell r="F427">
            <v>0</v>
          </cell>
          <cell r="G427">
            <v>0</v>
          </cell>
          <cell r="H427">
            <v>41146</v>
          </cell>
          <cell r="I427">
            <v>600</v>
          </cell>
          <cell r="J427">
            <v>1650</v>
          </cell>
          <cell r="K427">
            <v>912211</v>
          </cell>
          <cell r="L427">
            <v>558000</v>
          </cell>
          <cell r="M427">
            <v>0</v>
          </cell>
          <cell r="N427">
            <v>5300</v>
          </cell>
          <cell r="O427">
            <v>960000</v>
          </cell>
          <cell r="P427">
            <v>30000</v>
          </cell>
          <cell r="Q427">
            <v>2605340</v>
          </cell>
          <cell r="R427">
            <v>35025</v>
          </cell>
          <cell r="S427">
            <v>55500</v>
          </cell>
          <cell r="T427">
            <v>2000</v>
          </cell>
          <cell r="U427">
            <v>65620</v>
          </cell>
          <cell r="V427">
            <v>2000</v>
          </cell>
          <cell r="W427">
            <v>112965</v>
          </cell>
          <cell r="X427">
            <v>0</v>
          </cell>
          <cell r="Y427">
            <v>0</v>
          </cell>
          <cell r="Z427">
            <v>273110</v>
          </cell>
          <cell r="AA427">
            <v>2284000</v>
          </cell>
          <cell r="AB427">
            <v>2557110</v>
          </cell>
          <cell r="AC427">
            <v>30000</v>
          </cell>
          <cell r="AD427">
            <v>2587110</v>
          </cell>
          <cell r="AE427">
            <v>18230</v>
          </cell>
          <cell r="AF427">
            <v>437713</v>
          </cell>
          <cell r="AG427">
            <v>455943</v>
          </cell>
        </row>
        <row r="428">
          <cell r="A428" t="str">
            <v>431</v>
          </cell>
          <cell r="B428" t="str">
            <v>OTTOSEN</v>
          </cell>
          <cell r="C428">
            <v>27607</v>
          </cell>
          <cell r="D428">
            <v>0</v>
          </cell>
          <cell r="E428">
            <v>27607</v>
          </cell>
          <cell r="F428">
            <v>0</v>
          </cell>
          <cell r="G428">
            <v>0</v>
          </cell>
          <cell r="H428">
            <v>6616</v>
          </cell>
          <cell r="I428">
            <v>0</v>
          </cell>
          <cell r="J428">
            <v>1142</v>
          </cell>
          <cell r="K428">
            <v>7451</v>
          </cell>
          <cell r="L428">
            <v>10200</v>
          </cell>
          <cell r="M428">
            <v>0</v>
          </cell>
          <cell r="N428">
            <v>1500</v>
          </cell>
          <cell r="O428">
            <v>0</v>
          </cell>
          <cell r="P428">
            <v>0</v>
          </cell>
          <cell r="Q428">
            <v>54516</v>
          </cell>
          <cell r="R428">
            <v>1050</v>
          </cell>
          <cell r="S428">
            <v>14600</v>
          </cell>
          <cell r="T428">
            <v>705</v>
          </cell>
          <cell r="U428">
            <v>250</v>
          </cell>
          <cell r="V428">
            <v>3400</v>
          </cell>
          <cell r="W428">
            <v>15000</v>
          </cell>
          <cell r="X428">
            <v>9141</v>
          </cell>
          <cell r="Y428">
            <v>0</v>
          </cell>
          <cell r="Z428">
            <v>44146</v>
          </cell>
          <cell r="AA428">
            <v>15100</v>
          </cell>
          <cell r="AB428">
            <v>59246</v>
          </cell>
          <cell r="AC428">
            <v>0</v>
          </cell>
          <cell r="AD428">
            <v>59246</v>
          </cell>
          <cell r="AE428">
            <v>-4730</v>
          </cell>
          <cell r="AF428">
            <v>43388</v>
          </cell>
          <cell r="AG428">
            <v>38658</v>
          </cell>
        </row>
        <row r="429">
          <cell r="A429" t="str">
            <v>432</v>
          </cell>
          <cell r="B429" t="str">
            <v>PIONEER</v>
          </cell>
          <cell r="C429">
            <v>24903</v>
          </cell>
          <cell r="D429">
            <v>0</v>
          </cell>
          <cell r="E429">
            <v>24903</v>
          </cell>
          <cell r="F429">
            <v>0</v>
          </cell>
          <cell r="G429">
            <v>0</v>
          </cell>
          <cell r="H429">
            <v>1961</v>
          </cell>
          <cell r="I429">
            <v>0</v>
          </cell>
          <cell r="J429">
            <v>1200</v>
          </cell>
          <cell r="K429">
            <v>2400</v>
          </cell>
          <cell r="L429">
            <v>400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30864</v>
          </cell>
          <cell r="R429">
            <v>22500</v>
          </cell>
          <cell r="S429">
            <v>91300</v>
          </cell>
          <cell r="T429">
            <v>5000</v>
          </cell>
          <cell r="U429">
            <v>9000</v>
          </cell>
          <cell r="V429">
            <v>1000</v>
          </cell>
          <cell r="W429">
            <v>15900</v>
          </cell>
          <cell r="X429">
            <v>0</v>
          </cell>
          <cell r="Y429">
            <v>0</v>
          </cell>
          <cell r="Z429">
            <v>144700</v>
          </cell>
          <cell r="AA429">
            <v>0</v>
          </cell>
          <cell r="AB429">
            <v>144700</v>
          </cell>
          <cell r="AC429">
            <v>0</v>
          </cell>
          <cell r="AD429">
            <v>144700</v>
          </cell>
          <cell r="AE429">
            <v>-113836</v>
          </cell>
          <cell r="AF429">
            <v>209608</v>
          </cell>
          <cell r="AG429">
            <v>95772</v>
          </cell>
        </row>
        <row r="430">
          <cell r="A430" t="str">
            <v>433</v>
          </cell>
          <cell r="B430" t="str">
            <v>RENWICK</v>
          </cell>
          <cell r="C430">
            <v>177977</v>
          </cell>
          <cell r="D430">
            <v>0</v>
          </cell>
          <cell r="E430">
            <v>177977</v>
          </cell>
          <cell r="F430">
            <v>0</v>
          </cell>
          <cell r="G430">
            <v>25000</v>
          </cell>
          <cell r="H430">
            <v>26013</v>
          </cell>
          <cell r="I430">
            <v>275</v>
          </cell>
          <cell r="J430">
            <v>13350</v>
          </cell>
          <cell r="K430">
            <v>49263</v>
          </cell>
          <cell r="L430">
            <v>722000</v>
          </cell>
          <cell r="M430">
            <v>0</v>
          </cell>
          <cell r="N430">
            <v>4000</v>
          </cell>
          <cell r="O430">
            <v>0</v>
          </cell>
          <cell r="P430">
            <v>0</v>
          </cell>
          <cell r="Q430">
            <v>1017878</v>
          </cell>
          <cell r="R430">
            <v>39541</v>
          </cell>
          <cell r="S430">
            <v>106500</v>
          </cell>
          <cell r="T430">
            <v>1800</v>
          </cell>
          <cell r="U430">
            <v>36500</v>
          </cell>
          <cell r="V430">
            <v>31000</v>
          </cell>
          <cell r="W430">
            <v>85500</v>
          </cell>
          <cell r="X430">
            <v>21825</v>
          </cell>
          <cell r="Y430">
            <v>0</v>
          </cell>
          <cell r="Z430">
            <v>322666</v>
          </cell>
          <cell r="AA430">
            <v>708538</v>
          </cell>
          <cell r="AB430">
            <v>1031204</v>
          </cell>
          <cell r="AC430">
            <v>0</v>
          </cell>
          <cell r="AD430">
            <v>1031204</v>
          </cell>
          <cell r="AE430">
            <v>-13326</v>
          </cell>
          <cell r="AF430">
            <v>400975</v>
          </cell>
          <cell r="AG430">
            <v>387649</v>
          </cell>
        </row>
        <row r="431">
          <cell r="A431" t="str">
            <v>434</v>
          </cell>
          <cell r="B431" t="str">
            <v>RUTLAND</v>
          </cell>
          <cell r="C431">
            <v>27627</v>
          </cell>
          <cell r="D431">
            <v>0</v>
          </cell>
          <cell r="E431">
            <v>27627</v>
          </cell>
          <cell r="F431">
            <v>0</v>
          </cell>
          <cell r="G431">
            <v>0</v>
          </cell>
          <cell r="H431">
            <v>11550</v>
          </cell>
          <cell r="I431">
            <v>0</v>
          </cell>
          <cell r="J431">
            <v>0</v>
          </cell>
          <cell r="K431">
            <v>6000</v>
          </cell>
          <cell r="L431">
            <v>48000</v>
          </cell>
          <cell r="M431">
            <v>0</v>
          </cell>
          <cell r="N431">
            <v>10000</v>
          </cell>
          <cell r="O431">
            <v>0</v>
          </cell>
          <cell r="P431">
            <v>0</v>
          </cell>
          <cell r="Q431">
            <v>103177</v>
          </cell>
          <cell r="R431">
            <v>3500</v>
          </cell>
          <cell r="S431">
            <v>15600</v>
          </cell>
          <cell r="T431">
            <v>0</v>
          </cell>
          <cell r="U431">
            <v>7000</v>
          </cell>
          <cell r="V431">
            <v>0</v>
          </cell>
          <cell r="W431">
            <v>33500</v>
          </cell>
          <cell r="X431">
            <v>0</v>
          </cell>
          <cell r="Y431">
            <v>0</v>
          </cell>
          <cell r="Z431">
            <v>59600</v>
          </cell>
          <cell r="AA431">
            <v>25000</v>
          </cell>
          <cell r="AB431">
            <v>84600</v>
          </cell>
          <cell r="AC431">
            <v>0</v>
          </cell>
          <cell r="AD431">
            <v>84600</v>
          </cell>
          <cell r="AE431">
            <v>18577</v>
          </cell>
          <cell r="AF431">
            <v>124317</v>
          </cell>
          <cell r="AG431">
            <v>142894</v>
          </cell>
        </row>
        <row r="432">
          <cell r="A432" t="str">
            <v>435</v>
          </cell>
          <cell r="B432" t="str">
            <v>THOR</v>
          </cell>
          <cell r="C432">
            <v>52986</v>
          </cell>
          <cell r="D432">
            <v>0</v>
          </cell>
          <cell r="E432">
            <v>52986</v>
          </cell>
          <cell r="F432">
            <v>0</v>
          </cell>
          <cell r="G432">
            <v>0</v>
          </cell>
          <cell r="H432">
            <v>20115</v>
          </cell>
          <cell r="I432">
            <v>780</v>
          </cell>
          <cell r="J432">
            <v>1145</v>
          </cell>
          <cell r="K432">
            <v>23600</v>
          </cell>
          <cell r="L432">
            <v>49100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147726</v>
          </cell>
          <cell r="R432">
            <v>24003</v>
          </cell>
          <cell r="S432">
            <v>34605</v>
          </cell>
          <cell r="T432">
            <v>1300</v>
          </cell>
          <cell r="U432">
            <v>9609</v>
          </cell>
          <cell r="V432">
            <v>2000</v>
          </cell>
          <cell r="W432">
            <v>62500</v>
          </cell>
          <cell r="X432">
            <v>0</v>
          </cell>
          <cell r="Y432">
            <v>0</v>
          </cell>
          <cell r="Z432">
            <v>134017</v>
          </cell>
          <cell r="AA432">
            <v>90000</v>
          </cell>
          <cell r="AB432">
            <v>224017</v>
          </cell>
          <cell r="AC432">
            <v>0</v>
          </cell>
          <cell r="AD432">
            <v>224017</v>
          </cell>
          <cell r="AE432">
            <v>-76291</v>
          </cell>
          <cell r="AF432">
            <v>82311</v>
          </cell>
          <cell r="AG432">
            <v>6020</v>
          </cell>
        </row>
        <row r="433">
          <cell r="A433" t="str">
            <v>436</v>
          </cell>
          <cell r="B433" t="str">
            <v>ARTHUR</v>
          </cell>
          <cell r="C433">
            <v>55177</v>
          </cell>
          <cell r="D433">
            <v>0</v>
          </cell>
          <cell r="E433">
            <v>55177</v>
          </cell>
          <cell r="F433">
            <v>0</v>
          </cell>
          <cell r="G433">
            <v>0</v>
          </cell>
          <cell r="H433">
            <v>18585</v>
          </cell>
          <cell r="I433">
            <v>700</v>
          </cell>
          <cell r="J433">
            <v>1200</v>
          </cell>
          <cell r="K433">
            <v>48249</v>
          </cell>
          <cell r="L433">
            <v>124594</v>
          </cell>
          <cell r="M433">
            <v>0</v>
          </cell>
          <cell r="N433">
            <v>1500</v>
          </cell>
          <cell r="O433">
            <v>0</v>
          </cell>
          <cell r="P433">
            <v>0</v>
          </cell>
          <cell r="Q433">
            <v>250005</v>
          </cell>
          <cell r="R433">
            <v>65081</v>
          </cell>
          <cell r="S433">
            <v>51502</v>
          </cell>
          <cell r="T433">
            <v>250</v>
          </cell>
          <cell r="U433">
            <v>19539</v>
          </cell>
          <cell r="V433">
            <v>250</v>
          </cell>
          <cell r="W433">
            <v>50538</v>
          </cell>
          <cell r="X433">
            <v>0</v>
          </cell>
          <cell r="Y433">
            <v>0</v>
          </cell>
          <cell r="Z433">
            <v>187160</v>
          </cell>
          <cell r="AA433">
            <v>93962</v>
          </cell>
          <cell r="AB433">
            <v>281122</v>
          </cell>
          <cell r="AC433">
            <v>0</v>
          </cell>
          <cell r="AD433">
            <v>281122</v>
          </cell>
          <cell r="AE433">
            <v>-31117</v>
          </cell>
          <cell r="AF433">
            <v>457504</v>
          </cell>
          <cell r="AG433">
            <v>426387</v>
          </cell>
        </row>
        <row r="434">
          <cell r="A434" t="str">
            <v>437</v>
          </cell>
          <cell r="B434" t="str">
            <v>BATTLE CREEK</v>
          </cell>
          <cell r="C434">
            <v>144904</v>
          </cell>
          <cell r="D434">
            <v>0</v>
          </cell>
          <cell r="E434">
            <v>144904</v>
          </cell>
          <cell r="F434">
            <v>0</v>
          </cell>
          <cell r="G434">
            <v>0</v>
          </cell>
          <cell r="H434">
            <v>79961</v>
          </cell>
          <cell r="I434">
            <v>1245</v>
          </cell>
          <cell r="J434">
            <v>5480</v>
          </cell>
          <cell r="K434">
            <v>124533</v>
          </cell>
          <cell r="L434">
            <v>945649</v>
          </cell>
          <cell r="M434">
            <v>0</v>
          </cell>
          <cell r="N434">
            <v>50</v>
          </cell>
          <cell r="O434">
            <v>0</v>
          </cell>
          <cell r="P434">
            <v>35000</v>
          </cell>
          <cell r="Q434">
            <v>1336822</v>
          </cell>
          <cell r="R434">
            <v>790201</v>
          </cell>
          <cell r="S434">
            <v>120355</v>
          </cell>
          <cell r="T434">
            <v>0</v>
          </cell>
          <cell r="U434">
            <v>48970</v>
          </cell>
          <cell r="V434">
            <v>41357</v>
          </cell>
          <cell r="W434">
            <v>22022</v>
          </cell>
          <cell r="X434">
            <v>960</v>
          </cell>
          <cell r="Y434">
            <v>13760</v>
          </cell>
          <cell r="Z434">
            <v>1037625</v>
          </cell>
          <cell r="AA434">
            <v>283690</v>
          </cell>
          <cell r="AB434">
            <v>1321315</v>
          </cell>
          <cell r="AC434">
            <v>35000</v>
          </cell>
          <cell r="AD434">
            <v>1356315</v>
          </cell>
          <cell r="AE434">
            <v>-19493</v>
          </cell>
          <cell r="AF434">
            <v>459519</v>
          </cell>
          <cell r="AG434">
            <v>440026</v>
          </cell>
        </row>
        <row r="435">
          <cell r="A435" t="str">
            <v>438</v>
          </cell>
          <cell r="B435" t="str">
            <v>GALVA</v>
          </cell>
          <cell r="C435">
            <v>105059</v>
          </cell>
          <cell r="D435">
            <v>0</v>
          </cell>
          <cell r="E435">
            <v>105059</v>
          </cell>
          <cell r="F435">
            <v>0</v>
          </cell>
          <cell r="G435">
            <v>0</v>
          </cell>
          <cell r="H435">
            <v>36192</v>
          </cell>
          <cell r="I435">
            <v>830</v>
          </cell>
          <cell r="J435">
            <v>9684</v>
          </cell>
          <cell r="K435">
            <v>47978</v>
          </cell>
          <cell r="L435">
            <v>196577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396320</v>
          </cell>
          <cell r="R435">
            <v>56433</v>
          </cell>
          <cell r="S435">
            <v>37721</v>
          </cell>
          <cell r="T435">
            <v>2150</v>
          </cell>
          <cell r="U435">
            <v>42480</v>
          </cell>
          <cell r="V435">
            <v>26000</v>
          </cell>
          <cell r="W435">
            <v>37533</v>
          </cell>
          <cell r="X435">
            <v>0</v>
          </cell>
          <cell r="Y435">
            <v>0</v>
          </cell>
          <cell r="Z435">
            <v>202317</v>
          </cell>
          <cell r="AA435">
            <v>202648</v>
          </cell>
          <cell r="AB435">
            <v>404965</v>
          </cell>
          <cell r="AC435">
            <v>0</v>
          </cell>
          <cell r="AD435">
            <v>404965</v>
          </cell>
          <cell r="AE435">
            <v>-8645</v>
          </cell>
          <cell r="AF435">
            <v>443076</v>
          </cell>
          <cell r="AG435">
            <v>434431</v>
          </cell>
        </row>
        <row r="436">
          <cell r="A436" t="str">
            <v>439</v>
          </cell>
          <cell r="B436" t="str">
            <v>HOLSTEIN</v>
          </cell>
          <cell r="C436">
            <v>658030</v>
          </cell>
          <cell r="D436">
            <v>0</v>
          </cell>
          <cell r="E436">
            <v>658030</v>
          </cell>
          <cell r="F436">
            <v>0</v>
          </cell>
          <cell r="G436">
            <v>226222</v>
          </cell>
          <cell r="H436">
            <v>182920</v>
          </cell>
          <cell r="I436">
            <v>9875</v>
          </cell>
          <cell r="J436">
            <v>14100</v>
          </cell>
          <cell r="K436">
            <v>239006</v>
          </cell>
          <cell r="L436">
            <v>928700</v>
          </cell>
          <cell r="M436">
            <v>0</v>
          </cell>
          <cell r="N436">
            <v>29100</v>
          </cell>
          <cell r="O436">
            <v>75000</v>
          </cell>
          <cell r="P436">
            <v>367571</v>
          </cell>
          <cell r="Q436">
            <v>2730524</v>
          </cell>
          <cell r="R436">
            <v>316462</v>
          </cell>
          <cell r="S436">
            <v>318935</v>
          </cell>
          <cell r="T436">
            <v>19550</v>
          </cell>
          <cell r="U436">
            <v>367841</v>
          </cell>
          <cell r="V436">
            <v>134559</v>
          </cell>
          <cell r="W436">
            <v>151500</v>
          </cell>
          <cell r="X436">
            <v>263238</v>
          </cell>
          <cell r="Y436">
            <v>64991</v>
          </cell>
          <cell r="Z436">
            <v>1637076</v>
          </cell>
          <cell r="AA436">
            <v>624314</v>
          </cell>
          <cell r="AB436">
            <v>2261390</v>
          </cell>
          <cell r="AC436">
            <v>367571</v>
          </cell>
          <cell r="AD436">
            <v>2628961</v>
          </cell>
          <cell r="AE436">
            <v>101563</v>
          </cell>
          <cell r="AF436">
            <v>1407454</v>
          </cell>
          <cell r="AG436">
            <v>1509017</v>
          </cell>
        </row>
        <row r="437">
          <cell r="A437" t="str">
            <v>440</v>
          </cell>
          <cell r="B437" t="str">
            <v>IDA GROVE</v>
          </cell>
          <cell r="C437">
            <v>965231</v>
          </cell>
          <cell r="D437">
            <v>0</v>
          </cell>
          <cell r="E437">
            <v>965231</v>
          </cell>
          <cell r="F437">
            <v>0</v>
          </cell>
          <cell r="G437">
            <v>61536</v>
          </cell>
          <cell r="H437">
            <v>284781</v>
          </cell>
          <cell r="I437">
            <v>9245</v>
          </cell>
          <cell r="J437">
            <v>57775</v>
          </cell>
          <cell r="K437">
            <v>325728</v>
          </cell>
          <cell r="L437">
            <v>982952</v>
          </cell>
          <cell r="M437">
            <v>0</v>
          </cell>
          <cell r="N437">
            <v>282246</v>
          </cell>
          <cell r="O437">
            <v>0</v>
          </cell>
          <cell r="P437">
            <v>217770</v>
          </cell>
          <cell r="Q437">
            <v>3187264</v>
          </cell>
          <cell r="R437">
            <v>492583</v>
          </cell>
          <cell r="S437">
            <v>438659</v>
          </cell>
          <cell r="T437">
            <v>4958</v>
          </cell>
          <cell r="U437">
            <v>642362</v>
          </cell>
          <cell r="V437">
            <v>59790</v>
          </cell>
          <cell r="W437">
            <v>219954</v>
          </cell>
          <cell r="X437">
            <v>128556</v>
          </cell>
          <cell r="Y437">
            <v>32500</v>
          </cell>
          <cell r="Z437">
            <v>2019362</v>
          </cell>
          <cell r="AA437">
            <v>802106</v>
          </cell>
          <cell r="AB437">
            <v>2821468</v>
          </cell>
          <cell r="AC437">
            <v>217770</v>
          </cell>
          <cell r="AD437">
            <v>3039238</v>
          </cell>
          <cell r="AE437">
            <v>148026</v>
          </cell>
          <cell r="AF437">
            <v>501789</v>
          </cell>
          <cell r="AG437">
            <v>649815</v>
          </cell>
        </row>
        <row r="438">
          <cell r="A438" t="str">
            <v>441</v>
          </cell>
          <cell r="B438" t="str">
            <v>LADORA</v>
          </cell>
          <cell r="C438">
            <v>36461</v>
          </cell>
          <cell r="D438">
            <v>0</v>
          </cell>
          <cell r="E438">
            <v>36461</v>
          </cell>
          <cell r="F438">
            <v>0</v>
          </cell>
          <cell r="G438">
            <v>0</v>
          </cell>
          <cell r="H438">
            <v>36493</v>
          </cell>
          <cell r="I438">
            <v>263</v>
          </cell>
          <cell r="J438">
            <v>600</v>
          </cell>
          <cell r="K438">
            <v>43448</v>
          </cell>
          <cell r="L438">
            <v>94000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211265</v>
          </cell>
          <cell r="R438">
            <v>9870</v>
          </cell>
          <cell r="S438">
            <v>35000</v>
          </cell>
          <cell r="T438">
            <v>0</v>
          </cell>
          <cell r="U438">
            <v>1862</v>
          </cell>
          <cell r="V438">
            <v>2283</v>
          </cell>
          <cell r="W438">
            <v>61000</v>
          </cell>
          <cell r="X438">
            <v>11150</v>
          </cell>
          <cell r="Y438">
            <v>0</v>
          </cell>
          <cell r="Z438">
            <v>121165</v>
          </cell>
          <cell r="AA438">
            <v>94000</v>
          </cell>
          <cell r="AB438">
            <v>215165</v>
          </cell>
          <cell r="AC438">
            <v>0</v>
          </cell>
          <cell r="AD438">
            <v>215165</v>
          </cell>
          <cell r="AE438">
            <v>-3900</v>
          </cell>
          <cell r="AF438">
            <v>217504</v>
          </cell>
          <cell r="AG438">
            <v>213604</v>
          </cell>
        </row>
        <row r="439">
          <cell r="A439" t="str">
            <v>442</v>
          </cell>
          <cell r="B439" t="str">
            <v>MARENGO</v>
          </cell>
          <cell r="C439">
            <v>799503</v>
          </cell>
          <cell r="D439">
            <v>0</v>
          </cell>
          <cell r="E439">
            <v>799503</v>
          </cell>
          <cell r="F439">
            <v>0</v>
          </cell>
          <cell r="G439">
            <v>238254</v>
          </cell>
          <cell r="H439">
            <v>417021</v>
          </cell>
          <cell r="I439">
            <v>5500</v>
          </cell>
          <cell r="J439">
            <v>0</v>
          </cell>
          <cell r="K439">
            <v>361482</v>
          </cell>
          <cell r="L439">
            <v>1082000</v>
          </cell>
          <cell r="M439">
            <v>0</v>
          </cell>
          <cell r="N439">
            <v>800</v>
          </cell>
          <cell r="O439">
            <v>0</v>
          </cell>
          <cell r="P439">
            <v>355373</v>
          </cell>
          <cell r="Q439">
            <v>3259933</v>
          </cell>
          <cell r="R439">
            <v>508368</v>
          </cell>
          <cell r="S439">
            <v>334588</v>
          </cell>
          <cell r="T439">
            <v>10100</v>
          </cell>
          <cell r="U439">
            <v>310459</v>
          </cell>
          <cell r="V439">
            <v>8250</v>
          </cell>
          <cell r="W439">
            <v>156954</v>
          </cell>
          <cell r="X439">
            <v>356305</v>
          </cell>
          <cell r="Y439">
            <v>0</v>
          </cell>
          <cell r="Z439">
            <v>1685024</v>
          </cell>
          <cell r="AA439">
            <v>1074902</v>
          </cell>
          <cell r="AB439">
            <v>2759926</v>
          </cell>
          <cell r="AC439">
            <v>355373</v>
          </cell>
          <cell r="AD439">
            <v>3115299</v>
          </cell>
          <cell r="AE439">
            <v>144634</v>
          </cell>
          <cell r="AF439">
            <v>883965</v>
          </cell>
          <cell r="AG439">
            <v>1028599</v>
          </cell>
        </row>
        <row r="440">
          <cell r="A440" t="str">
            <v>443</v>
          </cell>
          <cell r="B440" t="str">
            <v>MILLERSBURG</v>
          </cell>
          <cell r="C440">
            <v>16678</v>
          </cell>
          <cell r="D440">
            <v>0</v>
          </cell>
          <cell r="E440">
            <v>16678</v>
          </cell>
          <cell r="F440">
            <v>0</v>
          </cell>
          <cell r="G440">
            <v>0</v>
          </cell>
          <cell r="H440">
            <v>23523</v>
          </cell>
          <cell r="I440">
            <v>15</v>
          </cell>
          <cell r="J440">
            <v>2400</v>
          </cell>
          <cell r="K440">
            <v>46032</v>
          </cell>
          <cell r="L440">
            <v>106313</v>
          </cell>
          <cell r="M440">
            <v>0</v>
          </cell>
          <cell r="N440">
            <v>2800</v>
          </cell>
          <cell r="O440">
            <v>0</v>
          </cell>
          <cell r="P440">
            <v>0</v>
          </cell>
          <cell r="Q440">
            <v>197761</v>
          </cell>
          <cell r="R440">
            <v>18830</v>
          </cell>
          <cell r="S440">
            <v>15000</v>
          </cell>
          <cell r="T440">
            <v>1200</v>
          </cell>
          <cell r="U440">
            <v>15117</v>
          </cell>
          <cell r="V440">
            <v>5100</v>
          </cell>
          <cell r="W440">
            <v>31950</v>
          </cell>
          <cell r="X440">
            <v>0</v>
          </cell>
          <cell r="Y440">
            <v>0</v>
          </cell>
          <cell r="Z440">
            <v>87197</v>
          </cell>
          <cell r="AA440">
            <v>98267</v>
          </cell>
          <cell r="AB440">
            <v>185464</v>
          </cell>
          <cell r="AC440">
            <v>0</v>
          </cell>
          <cell r="AD440">
            <v>185464</v>
          </cell>
          <cell r="AE440">
            <v>12297</v>
          </cell>
          <cell r="AF440">
            <v>343755</v>
          </cell>
          <cell r="AG440">
            <v>356052</v>
          </cell>
        </row>
        <row r="441">
          <cell r="A441" t="str">
            <v>444</v>
          </cell>
          <cell r="B441" t="str">
            <v>NORTH ENGLISH</v>
          </cell>
          <cell r="C441">
            <v>168468</v>
          </cell>
          <cell r="D441">
            <v>0</v>
          </cell>
          <cell r="E441">
            <v>168468</v>
          </cell>
          <cell r="F441">
            <v>0</v>
          </cell>
          <cell r="G441">
            <v>0</v>
          </cell>
          <cell r="H441">
            <v>123725</v>
          </cell>
          <cell r="I441">
            <v>650</v>
          </cell>
          <cell r="J441">
            <v>750</v>
          </cell>
          <cell r="K441">
            <v>136350</v>
          </cell>
          <cell r="L441">
            <v>488025</v>
          </cell>
          <cell r="M441">
            <v>0</v>
          </cell>
          <cell r="N441">
            <v>25050</v>
          </cell>
          <cell r="O441">
            <v>0</v>
          </cell>
          <cell r="P441">
            <v>0</v>
          </cell>
          <cell r="Q441">
            <v>943018</v>
          </cell>
          <cell r="R441">
            <v>124483</v>
          </cell>
          <cell r="S441">
            <v>224870</v>
          </cell>
          <cell r="T441">
            <v>0</v>
          </cell>
          <cell r="U441">
            <v>84830</v>
          </cell>
          <cell r="V441">
            <v>3100</v>
          </cell>
          <cell r="W441">
            <v>90331</v>
          </cell>
          <cell r="X441">
            <v>0</v>
          </cell>
          <cell r="Y441">
            <v>0</v>
          </cell>
          <cell r="Z441">
            <v>527614</v>
          </cell>
          <cell r="AA441">
            <v>461710</v>
          </cell>
          <cell r="AB441">
            <v>989324</v>
          </cell>
          <cell r="AC441">
            <v>0</v>
          </cell>
          <cell r="AD441">
            <v>989324</v>
          </cell>
          <cell r="AE441">
            <v>-46306</v>
          </cell>
          <cell r="AF441">
            <v>693110</v>
          </cell>
          <cell r="AG441">
            <v>646804</v>
          </cell>
        </row>
        <row r="442">
          <cell r="A442" t="str">
            <v>445</v>
          </cell>
          <cell r="B442" t="str">
            <v>PARNELL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26279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26279</v>
          </cell>
          <cell r="R442">
            <v>2200</v>
          </cell>
          <cell r="S442">
            <v>31800</v>
          </cell>
          <cell r="T442">
            <v>0</v>
          </cell>
          <cell r="U442">
            <v>4000</v>
          </cell>
          <cell r="V442">
            <v>0</v>
          </cell>
          <cell r="W442">
            <v>39483</v>
          </cell>
          <cell r="X442">
            <v>0</v>
          </cell>
          <cell r="Y442">
            <v>0</v>
          </cell>
          <cell r="Z442">
            <v>77483</v>
          </cell>
          <cell r="AA442">
            <v>0</v>
          </cell>
          <cell r="AB442">
            <v>77483</v>
          </cell>
          <cell r="AC442">
            <v>0</v>
          </cell>
          <cell r="AD442">
            <v>77483</v>
          </cell>
          <cell r="AE442">
            <v>-51204</v>
          </cell>
          <cell r="AF442">
            <v>211474</v>
          </cell>
          <cell r="AG442">
            <v>160270</v>
          </cell>
        </row>
        <row r="443">
          <cell r="A443" t="str">
            <v>446</v>
          </cell>
          <cell r="B443" t="str">
            <v>VICTOR</v>
          </cell>
          <cell r="C443">
            <v>227158</v>
          </cell>
          <cell r="D443">
            <v>0</v>
          </cell>
          <cell r="E443">
            <v>227158</v>
          </cell>
          <cell r="F443">
            <v>0</v>
          </cell>
          <cell r="G443">
            <v>0</v>
          </cell>
          <cell r="H443">
            <v>114993</v>
          </cell>
          <cell r="I443">
            <v>1000</v>
          </cell>
          <cell r="J443">
            <v>11000</v>
          </cell>
          <cell r="K443">
            <v>118000</v>
          </cell>
          <cell r="L443">
            <v>270000</v>
          </cell>
          <cell r="M443">
            <v>0</v>
          </cell>
          <cell r="N443">
            <v>44000</v>
          </cell>
          <cell r="O443">
            <v>0</v>
          </cell>
          <cell r="P443">
            <v>0</v>
          </cell>
          <cell r="Q443">
            <v>786151</v>
          </cell>
          <cell r="R443">
            <v>135000</v>
          </cell>
          <cell r="S443">
            <v>287000</v>
          </cell>
          <cell r="T443">
            <v>0</v>
          </cell>
          <cell r="U443">
            <v>82000</v>
          </cell>
          <cell r="V443">
            <v>0</v>
          </cell>
          <cell r="W443">
            <v>63000</v>
          </cell>
          <cell r="X443">
            <v>0</v>
          </cell>
          <cell r="Y443">
            <v>0</v>
          </cell>
          <cell r="Z443">
            <v>567000</v>
          </cell>
          <cell r="AA443">
            <v>335000</v>
          </cell>
          <cell r="AB443">
            <v>902000</v>
          </cell>
          <cell r="AC443">
            <v>0</v>
          </cell>
          <cell r="AD443">
            <v>902000</v>
          </cell>
          <cell r="AE443">
            <v>-115849</v>
          </cell>
          <cell r="AF443">
            <v>706344</v>
          </cell>
          <cell r="AG443">
            <v>590495</v>
          </cell>
        </row>
        <row r="444">
          <cell r="A444" t="str">
            <v>447</v>
          </cell>
          <cell r="B444" t="str">
            <v>WILLIAMSBURG</v>
          </cell>
          <cell r="C444">
            <v>1411687</v>
          </cell>
          <cell r="D444">
            <v>0</v>
          </cell>
          <cell r="E444">
            <v>1411687</v>
          </cell>
          <cell r="F444">
            <v>0</v>
          </cell>
          <cell r="G444">
            <v>686200</v>
          </cell>
          <cell r="H444">
            <v>501858</v>
          </cell>
          <cell r="I444">
            <v>8950</v>
          </cell>
          <cell r="J444">
            <v>93230</v>
          </cell>
          <cell r="K444">
            <v>876325.84</v>
          </cell>
          <cell r="L444">
            <v>1341924</v>
          </cell>
          <cell r="M444">
            <v>0</v>
          </cell>
          <cell r="N444">
            <v>145260</v>
          </cell>
          <cell r="O444">
            <v>0</v>
          </cell>
          <cell r="P444">
            <v>1791752</v>
          </cell>
          <cell r="Q444">
            <v>6857186.8399999999</v>
          </cell>
          <cell r="R444">
            <v>1207116</v>
          </cell>
          <cell r="S444">
            <v>656697</v>
          </cell>
          <cell r="T444">
            <v>7800</v>
          </cell>
          <cell r="U444">
            <v>1187838</v>
          </cell>
          <cell r="V444">
            <v>46500</v>
          </cell>
          <cell r="W444">
            <v>270807</v>
          </cell>
          <cell r="X444">
            <v>885002</v>
          </cell>
          <cell r="Y444">
            <v>240000</v>
          </cell>
          <cell r="Z444">
            <v>4501760</v>
          </cell>
          <cell r="AA444">
            <v>934039</v>
          </cell>
          <cell r="AB444">
            <v>5435799</v>
          </cell>
          <cell r="AC444">
            <v>1791752</v>
          </cell>
          <cell r="AD444">
            <v>7227551</v>
          </cell>
          <cell r="AE444">
            <v>-370364.16000000009</v>
          </cell>
          <cell r="AF444">
            <v>8051957</v>
          </cell>
          <cell r="AG444">
            <v>7681592.8399999999</v>
          </cell>
        </row>
        <row r="445">
          <cell r="A445" t="str">
            <v>448</v>
          </cell>
          <cell r="B445" t="str">
            <v>ANDREW</v>
          </cell>
          <cell r="C445">
            <v>69079</v>
          </cell>
          <cell r="D445">
            <v>0</v>
          </cell>
          <cell r="E445">
            <v>69079</v>
          </cell>
          <cell r="F445">
            <v>0</v>
          </cell>
          <cell r="G445">
            <v>0</v>
          </cell>
          <cell r="H445">
            <v>34212</v>
          </cell>
          <cell r="I445">
            <v>1000</v>
          </cell>
          <cell r="J445">
            <v>9000</v>
          </cell>
          <cell r="K445">
            <v>52690</v>
          </cell>
          <cell r="L445">
            <v>170200</v>
          </cell>
          <cell r="M445">
            <v>3688</v>
          </cell>
          <cell r="N445">
            <v>8000</v>
          </cell>
          <cell r="O445">
            <v>0</v>
          </cell>
          <cell r="P445">
            <v>19600</v>
          </cell>
          <cell r="Q445">
            <v>367469</v>
          </cell>
          <cell r="R445">
            <v>11400</v>
          </cell>
          <cell r="S445">
            <v>185300</v>
          </cell>
          <cell r="T445">
            <v>500</v>
          </cell>
          <cell r="U445">
            <v>12000</v>
          </cell>
          <cell r="V445">
            <v>2000</v>
          </cell>
          <cell r="W445">
            <v>38850</v>
          </cell>
          <cell r="X445">
            <v>0</v>
          </cell>
          <cell r="Y445">
            <v>0</v>
          </cell>
          <cell r="Z445">
            <v>250050</v>
          </cell>
          <cell r="AA445">
            <v>164260</v>
          </cell>
          <cell r="AB445">
            <v>414310</v>
          </cell>
          <cell r="AC445">
            <v>19600</v>
          </cell>
          <cell r="AD445">
            <v>433910</v>
          </cell>
          <cell r="AE445">
            <v>-66441</v>
          </cell>
          <cell r="AF445">
            <v>707404</v>
          </cell>
          <cell r="AG445">
            <v>640963</v>
          </cell>
        </row>
        <row r="446">
          <cell r="A446" t="str">
            <v>449</v>
          </cell>
          <cell r="B446" t="str">
            <v>BALDWIN</v>
          </cell>
          <cell r="C446">
            <v>22325</v>
          </cell>
          <cell r="D446">
            <v>0</v>
          </cell>
          <cell r="E446">
            <v>22325</v>
          </cell>
          <cell r="F446">
            <v>0</v>
          </cell>
          <cell r="G446">
            <v>0</v>
          </cell>
          <cell r="H446">
            <v>9490</v>
          </cell>
          <cell r="I446">
            <v>800</v>
          </cell>
          <cell r="J446">
            <v>94</v>
          </cell>
          <cell r="K446">
            <v>10201</v>
          </cell>
          <cell r="L446">
            <v>47630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90540</v>
          </cell>
          <cell r="R446">
            <v>4104</v>
          </cell>
          <cell r="S446">
            <v>26076</v>
          </cell>
          <cell r="T446">
            <v>470</v>
          </cell>
          <cell r="U446">
            <v>4848</v>
          </cell>
          <cell r="V446">
            <v>0</v>
          </cell>
          <cell r="W446">
            <v>18797</v>
          </cell>
          <cell r="X446">
            <v>0</v>
          </cell>
          <cell r="Y446">
            <v>0</v>
          </cell>
          <cell r="Z446">
            <v>54295</v>
          </cell>
          <cell r="AA446">
            <v>36245</v>
          </cell>
          <cell r="AB446">
            <v>90540</v>
          </cell>
          <cell r="AC446">
            <v>0</v>
          </cell>
          <cell r="AD446">
            <v>90540</v>
          </cell>
          <cell r="AE446">
            <v>0</v>
          </cell>
          <cell r="AF446">
            <v>151849</v>
          </cell>
          <cell r="AG446">
            <v>151849</v>
          </cell>
        </row>
        <row r="447">
          <cell r="A447" t="str">
            <v>450</v>
          </cell>
          <cell r="B447" t="str">
            <v>BELLEVUE</v>
          </cell>
          <cell r="C447">
            <v>1094323</v>
          </cell>
          <cell r="D447">
            <v>0</v>
          </cell>
          <cell r="E447">
            <v>1094323</v>
          </cell>
          <cell r="F447">
            <v>0</v>
          </cell>
          <cell r="G447">
            <v>465437</v>
          </cell>
          <cell r="H447">
            <v>276010</v>
          </cell>
          <cell r="I447">
            <v>16450</v>
          </cell>
          <cell r="J447">
            <v>8750</v>
          </cell>
          <cell r="K447">
            <v>483181</v>
          </cell>
          <cell r="L447">
            <v>5819229</v>
          </cell>
          <cell r="M447">
            <v>0</v>
          </cell>
          <cell r="N447">
            <v>115450</v>
          </cell>
          <cell r="O447">
            <v>1912500</v>
          </cell>
          <cell r="P447">
            <v>816025</v>
          </cell>
          <cell r="Q447">
            <v>11007355</v>
          </cell>
          <cell r="R447">
            <v>883556</v>
          </cell>
          <cell r="S447">
            <v>537791</v>
          </cell>
          <cell r="T447">
            <v>0</v>
          </cell>
          <cell r="U447">
            <v>561687</v>
          </cell>
          <cell r="V447">
            <v>278977</v>
          </cell>
          <cell r="W447">
            <v>650288</v>
          </cell>
          <cell r="X447">
            <v>462871</v>
          </cell>
          <cell r="Y447">
            <v>0</v>
          </cell>
          <cell r="Z447">
            <v>3375170</v>
          </cell>
          <cell r="AA447">
            <v>6817714</v>
          </cell>
          <cell r="AB447">
            <v>10192884</v>
          </cell>
          <cell r="AC447">
            <v>816025</v>
          </cell>
          <cell r="AD447">
            <v>11008909</v>
          </cell>
          <cell r="AE447">
            <v>-1554</v>
          </cell>
          <cell r="AF447">
            <v>1966143</v>
          </cell>
          <cell r="AG447">
            <v>1964589</v>
          </cell>
        </row>
        <row r="448">
          <cell r="A448" t="str">
            <v>453</v>
          </cell>
          <cell r="B448" t="str">
            <v>LA MOTTE</v>
          </cell>
          <cell r="C448">
            <v>75276</v>
          </cell>
          <cell r="D448">
            <v>0</v>
          </cell>
          <cell r="E448">
            <v>75276</v>
          </cell>
          <cell r="F448">
            <v>0</v>
          </cell>
          <cell r="G448">
            <v>0</v>
          </cell>
          <cell r="H448">
            <v>1501</v>
          </cell>
          <cell r="I448">
            <v>0</v>
          </cell>
          <cell r="J448">
            <v>0</v>
          </cell>
          <cell r="K448">
            <v>265200</v>
          </cell>
          <cell r="L448">
            <v>0</v>
          </cell>
          <cell r="M448">
            <v>25000</v>
          </cell>
          <cell r="N448">
            <v>1500</v>
          </cell>
          <cell r="O448">
            <v>0</v>
          </cell>
          <cell r="P448">
            <v>0</v>
          </cell>
          <cell r="Q448">
            <v>368477</v>
          </cell>
          <cell r="R448">
            <v>4400</v>
          </cell>
          <cell r="S448">
            <v>78016</v>
          </cell>
          <cell r="T448">
            <v>0</v>
          </cell>
          <cell r="U448">
            <v>16698</v>
          </cell>
          <cell r="V448">
            <v>0</v>
          </cell>
          <cell r="W448">
            <v>38755</v>
          </cell>
          <cell r="X448">
            <v>0</v>
          </cell>
          <cell r="Y448">
            <v>403300</v>
          </cell>
          <cell r="Z448">
            <v>541169</v>
          </cell>
          <cell r="AA448">
            <v>103564</v>
          </cell>
          <cell r="AB448">
            <v>644733</v>
          </cell>
          <cell r="AC448">
            <v>0</v>
          </cell>
          <cell r="AD448">
            <v>644733</v>
          </cell>
          <cell r="AE448">
            <v>-276256</v>
          </cell>
          <cell r="AF448">
            <v>295272</v>
          </cell>
          <cell r="AG448">
            <v>19016</v>
          </cell>
        </row>
        <row r="449">
          <cell r="A449" t="str">
            <v>454</v>
          </cell>
          <cell r="B449" t="str">
            <v>MAQUOKETA</v>
          </cell>
          <cell r="C449">
            <v>2630969</v>
          </cell>
          <cell r="D449">
            <v>0</v>
          </cell>
          <cell r="E449">
            <v>2630969</v>
          </cell>
          <cell r="F449">
            <v>0</v>
          </cell>
          <cell r="G449">
            <v>335304</v>
          </cell>
          <cell r="H449">
            <v>703522</v>
          </cell>
          <cell r="I449">
            <v>13675</v>
          </cell>
          <cell r="J449">
            <v>311867</v>
          </cell>
          <cell r="K449">
            <v>2378015.4500000002</v>
          </cell>
          <cell r="L449">
            <v>1935098</v>
          </cell>
          <cell r="M449">
            <v>0</v>
          </cell>
          <cell r="N449">
            <v>1097236</v>
          </cell>
          <cell r="O449">
            <v>0</v>
          </cell>
          <cell r="P449">
            <v>2569929</v>
          </cell>
          <cell r="Q449">
            <v>11975615.449999999</v>
          </cell>
          <cell r="R449">
            <v>1746782</v>
          </cell>
          <cell r="S449">
            <v>1325343</v>
          </cell>
          <cell r="T449">
            <v>0</v>
          </cell>
          <cell r="U449">
            <v>1265661</v>
          </cell>
          <cell r="V449">
            <v>441833</v>
          </cell>
          <cell r="W449">
            <v>594323</v>
          </cell>
          <cell r="X449">
            <v>612470</v>
          </cell>
          <cell r="Y449">
            <v>1875454</v>
          </cell>
          <cell r="Z449">
            <v>7861866</v>
          </cell>
          <cell r="AA449">
            <v>1976763</v>
          </cell>
          <cell r="AB449">
            <v>9838629</v>
          </cell>
          <cell r="AC449">
            <v>2569929</v>
          </cell>
          <cell r="AD449">
            <v>12408558</v>
          </cell>
          <cell r="AE449">
            <v>-432942.54999999958</v>
          </cell>
          <cell r="AF449">
            <v>7717692</v>
          </cell>
          <cell r="AG449">
            <v>7284749.4500000002</v>
          </cell>
        </row>
        <row r="450">
          <cell r="A450" t="str">
            <v>455</v>
          </cell>
          <cell r="B450" t="str">
            <v>MILES</v>
          </cell>
          <cell r="C450">
            <v>81381</v>
          </cell>
          <cell r="D450">
            <v>0</v>
          </cell>
          <cell r="E450">
            <v>81381</v>
          </cell>
          <cell r="F450">
            <v>0</v>
          </cell>
          <cell r="G450">
            <v>0</v>
          </cell>
          <cell r="H450">
            <v>38303</v>
          </cell>
          <cell r="I450">
            <v>1175</v>
          </cell>
          <cell r="J450">
            <v>1745</v>
          </cell>
          <cell r="K450">
            <v>51490</v>
          </cell>
          <cell r="L450">
            <v>257650</v>
          </cell>
          <cell r="M450">
            <v>0</v>
          </cell>
          <cell r="N450">
            <v>4800</v>
          </cell>
          <cell r="O450">
            <v>150000</v>
          </cell>
          <cell r="P450">
            <v>0</v>
          </cell>
          <cell r="Q450">
            <v>586544</v>
          </cell>
          <cell r="R450">
            <v>33275</v>
          </cell>
          <cell r="S450">
            <v>77160</v>
          </cell>
          <cell r="T450">
            <v>0</v>
          </cell>
          <cell r="U450">
            <v>22950</v>
          </cell>
          <cell r="V450">
            <v>2800</v>
          </cell>
          <cell r="W450">
            <v>43285</v>
          </cell>
          <cell r="X450">
            <v>0</v>
          </cell>
          <cell r="Y450">
            <v>0</v>
          </cell>
          <cell r="Z450">
            <v>179470</v>
          </cell>
          <cell r="AA450">
            <v>488265</v>
          </cell>
          <cell r="AB450">
            <v>667735</v>
          </cell>
          <cell r="AC450">
            <v>0</v>
          </cell>
          <cell r="AD450">
            <v>667735</v>
          </cell>
          <cell r="AE450">
            <v>-81191</v>
          </cell>
          <cell r="AF450">
            <v>596439</v>
          </cell>
          <cell r="AG450">
            <v>515248</v>
          </cell>
        </row>
        <row r="451">
          <cell r="A451" t="str">
            <v>456</v>
          </cell>
          <cell r="B451" t="str">
            <v>MONMOUTH</v>
          </cell>
          <cell r="C451">
            <v>21384</v>
          </cell>
          <cell r="D451">
            <v>0</v>
          </cell>
          <cell r="E451">
            <v>21384</v>
          </cell>
          <cell r="F451">
            <v>0</v>
          </cell>
          <cell r="G451">
            <v>0</v>
          </cell>
          <cell r="H451">
            <v>14104</v>
          </cell>
          <cell r="I451">
            <v>1000</v>
          </cell>
          <cell r="J451">
            <v>3000</v>
          </cell>
          <cell r="K451">
            <v>22315.5</v>
          </cell>
          <cell r="L451">
            <v>50800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112603.5</v>
          </cell>
          <cell r="R451">
            <v>1010</v>
          </cell>
          <cell r="S451">
            <v>24545</v>
          </cell>
          <cell r="T451">
            <v>0</v>
          </cell>
          <cell r="U451">
            <v>950</v>
          </cell>
          <cell r="V451">
            <v>100</v>
          </cell>
          <cell r="W451">
            <v>15500</v>
          </cell>
          <cell r="X451">
            <v>0</v>
          </cell>
          <cell r="Y451">
            <v>0</v>
          </cell>
          <cell r="Z451">
            <v>42105</v>
          </cell>
          <cell r="AA451">
            <v>55000</v>
          </cell>
          <cell r="AB451">
            <v>97105</v>
          </cell>
          <cell r="AC451">
            <v>0</v>
          </cell>
          <cell r="AD451">
            <v>97105</v>
          </cell>
          <cell r="AE451">
            <v>15498.5</v>
          </cell>
          <cell r="AF451">
            <v>143068</v>
          </cell>
          <cell r="AG451">
            <v>158566.5</v>
          </cell>
        </row>
        <row r="452">
          <cell r="A452" t="str">
            <v>457</v>
          </cell>
          <cell r="B452" t="str">
            <v>PRESTON</v>
          </cell>
          <cell r="C452">
            <v>277576</v>
          </cell>
          <cell r="D452">
            <v>0</v>
          </cell>
          <cell r="E452">
            <v>277576</v>
          </cell>
          <cell r="F452">
            <v>0</v>
          </cell>
          <cell r="G452">
            <v>25000</v>
          </cell>
          <cell r="H452">
            <v>88573</v>
          </cell>
          <cell r="I452">
            <v>2500</v>
          </cell>
          <cell r="J452">
            <v>9400</v>
          </cell>
          <cell r="K452">
            <v>238000</v>
          </cell>
          <cell r="L452">
            <v>2085300</v>
          </cell>
          <cell r="M452">
            <v>443</v>
          </cell>
          <cell r="N452">
            <v>109720</v>
          </cell>
          <cell r="O452">
            <v>0</v>
          </cell>
          <cell r="P452">
            <v>105000</v>
          </cell>
          <cell r="Q452">
            <v>2941512</v>
          </cell>
          <cell r="R452">
            <v>251150</v>
          </cell>
          <cell r="S452">
            <v>131200</v>
          </cell>
          <cell r="T452">
            <v>0</v>
          </cell>
          <cell r="U452">
            <v>125685</v>
          </cell>
          <cell r="V452">
            <v>15000</v>
          </cell>
          <cell r="W452">
            <v>161000</v>
          </cell>
          <cell r="X452">
            <v>56324</v>
          </cell>
          <cell r="Y452">
            <v>25000</v>
          </cell>
          <cell r="Z452">
            <v>765359</v>
          </cell>
          <cell r="AA452">
            <v>1739000</v>
          </cell>
          <cell r="AB452">
            <v>2504359</v>
          </cell>
          <cell r="AC452">
            <v>105000</v>
          </cell>
          <cell r="AD452">
            <v>2609359</v>
          </cell>
          <cell r="AE452">
            <v>332153</v>
          </cell>
          <cell r="AF452">
            <v>1756231</v>
          </cell>
          <cell r="AG452">
            <v>2088384</v>
          </cell>
        </row>
        <row r="453">
          <cell r="A453" t="str">
            <v>458</v>
          </cell>
          <cell r="B453" t="str">
            <v>SABULA</v>
          </cell>
          <cell r="C453">
            <v>213304</v>
          </cell>
          <cell r="D453">
            <v>0</v>
          </cell>
          <cell r="E453">
            <v>213304</v>
          </cell>
          <cell r="F453">
            <v>0</v>
          </cell>
          <cell r="G453">
            <v>0</v>
          </cell>
          <cell r="H453">
            <v>46041</v>
          </cell>
          <cell r="I453">
            <v>8160</v>
          </cell>
          <cell r="J453">
            <v>12387</v>
          </cell>
          <cell r="K453">
            <v>1281574</v>
          </cell>
          <cell r="L453">
            <v>1158071</v>
          </cell>
          <cell r="M453">
            <v>0</v>
          </cell>
          <cell r="N453">
            <v>13665</v>
          </cell>
          <cell r="O453">
            <v>1200000</v>
          </cell>
          <cell r="P453">
            <v>122961</v>
          </cell>
          <cell r="Q453">
            <v>4056163</v>
          </cell>
          <cell r="R453">
            <v>151688</v>
          </cell>
          <cell r="S453">
            <v>148095</v>
          </cell>
          <cell r="T453">
            <v>700</v>
          </cell>
          <cell r="U453">
            <v>55023</v>
          </cell>
          <cell r="V453">
            <v>1000</v>
          </cell>
          <cell r="W453">
            <v>52181</v>
          </cell>
          <cell r="X453">
            <v>67139</v>
          </cell>
          <cell r="Y453">
            <v>0</v>
          </cell>
          <cell r="Z453">
            <v>475826</v>
          </cell>
          <cell r="AA453">
            <v>1016878</v>
          </cell>
          <cell r="AB453">
            <v>1492704</v>
          </cell>
          <cell r="AC453">
            <v>122961</v>
          </cell>
          <cell r="AD453">
            <v>1615665</v>
          </cell>
          <cell r="AE453">
            <v>2440498</v>
          </cell>
          <cell r="AF453">
            <v>972223</v>
          </cell>
          <cell r="AG453">
            <v>3412721</v>
          </cell>
        </row>
        <row r="454">
          <cell r="A454" t="str">
            <v>459</v>
          </cell>
          <cell r="B454" t="str">
            <v>ST DONATUS</v>
          </cell>
          <cell r="C454">
            <v>33781</v>
          </cell>
          <cell r="D454">
            <v>0</v>
          </cell>
          <cell r="E454">
            <v>33781</v>
          </cell>
          <cell r="F454">
            <v>0</v>
          </cell>
          <cell r="G454">
            <v>0</v>
          </cell>
          <cell r="H454">
            <v>11219</v>
          </cell>
          <cell r="I454">
            <v>250</v>
          </cell>
          <cell r="J454">
            <v>0</v>
          </cell>
          <cell r="K454">
            <v>17000</v>
          </cell>
          <cell r="L454">
            <v>47100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109350</v>
          </cell>
          <cell r="R454">
            <v>2400</v>
          </cell>
          <cell r="S454">
            <v>36200</v>
          </cell>
          <cell r="T454">
            <v>500</v>
          </cell>
          <cell r="U454">
            <v>500</v>
          </cell>
          <cell r="V454">
            <v>0</v>
          </cell>
          <cell r="W454">
            <v>26400</v>
          </cell>
          <cell r="X454">
            <v>0</v>
          </cell>
          <cell r="Y454">
            <v>0</v>
          </cell>
          <cell r="Z454">
            <v>66000</v>
          </cell>
          <cell r="AA454">
            <v>45500</v>
          </cell>
          <cell r="AB454">
            <v>111500</v>
          </cell>
          <cell r="AC454">
            <v>0</v>
          </cell>
          <cell r="AD454">
            <v>111500</v>
          </cell>
          <cell r="AE454">
            <v>-2150</v>
          </cell>
          <cell r="AF454">
            <v>168818</v>
          </cell>
          <cell r="AG454">
            <v>166668</v>
          </cell>
        </row>
        <row r="455">
          <cell r="A455" t="str">
            <v>460</v>
          </cell>
          <cell r="B455" t="str">
            <v>SPRAGUEVILLE</v>
          </cell>
          <cell r="C455">
            <v>14511</v>
          </cell>
          <cell r="D455">
            <v>0</v>
          </cell>
          <cell r="E455">
            <v>14511</v>
          </cell>
          <cell r="F455">
            <v>0</v>
          </cell>
          <cell r="G455">
            <v>0</v>
          </cell>
          <cell r="H455">
            <v>28820</v>
          </cell>
          <cell r="I455">
            <v>300</v>
          </cell>
          <cell r="J455">
            <v>250</v>
          </cell>
          <cell r="K455">
            <v>10200</v>
          </cell>
          <cell r="L455">
            <v>22835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76916</v>
          </cell>
          <cell r="R455">
            <v>7550</v>
          </cell>
          <cell r="S455">
            <v>2300</v>
          </cell>
          <cell r="T455">
            <v>0</v>
          </cell>
          <cell r="U455">
            <v>1400</v>
          </cell>
          <cell r="V455">
            <v>0</v>
          </cell>
          <cell r="W455">
            <v>18210</v>
          </cell>
          <cell r="X455">
            <v>0</v>
          </cell>
          <cell r="Y455">
            <v>0</v>
          </cell>
          <cell r="Z455">
            <v>29460</v>
          </cell>
          <cell r="AA455">
            <v>145974</v>
          </cell>
          <cell r="AB455">
            <v>175434</v>
          </cell>
          <cell r="AC455">
            <v>0</v>
          </cell>
          <cell r="AD455">
            <v>175434</v>
          </cell>
          <cell r="AE455">
            <v>-98518</v>
          </cell>
          <cell r="AF455">
            <v>-3767</v>
          </cell>
          <cell r="AG455">
            <v>-102285</v>
          </cell>
        </row>
        <row r="456">
          <cell r="A456" t="str">
            <v>461</v>
          </cell>
          <cell r="B456" t="str">
            <v>SPRINGBROOK</v>
          </cell>
          <cell r="C456">
            <v>30006</v>
          </cell>
          <cell r="D456">
            <v>0</v>
          </cell>
          <cell r="E456">
            <v>30006</v>
          </cell>
          <cell r="F456">
            <v>0</v>
          </cell>
          <cell r="G456">
            <v>0</v>
          </cell>
          <cell r="H456">
            <v>12704</v>
          </cell>
          <cell r="I456">
            <v>600</v>
          </cell>
          <cell r="J456">
            <v>12000</v>
          </cell>
          <cell r="K456">
            <v>15600</v>
          </cell>
          <cell r="L456">
            <v>60600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131510</v>
          </cell>
          <cell r="R456">
            <v>7200</v>
          </cell>
          <cell r="S456">
            <v>31800</v>
          </cell>
          <cell r="T456">
            <v>0</v>
          </cell>
          <cell r="U456">
            <v>6000</v>
          </cell>
          <cell r="V456">
            <v>0</v>
          </cell>
          <cell r="W456">
            <v>32200</v>
          </cell>
          <cell r="X456">
            <v>0</v>
          </cell>
          <cell r="Y456">
            <v>0</v>
          </cell>
          <cell r="Z456">
            <v>77200</v>
          </cell>
          <cell r="AA456">
            <v>59300</v>
          </cell>
          <cell r="AB456">
            <v>136500</v>
          </cell>
          <cell r="AC456">
            <v>0</v>
          </cell>
          <cell r="AD456">
            <v>136500</v>
          </cell>
          <cell r="AE456">
            <v>-4990</v>
          </cell>
          <cell r="AF456">
            <v>395612</v>
          </cell>
          <cell r="AG456">
            <v>390622</v>
          </cell>
        </row>
        <row r="457">
          <cell r="A457" t="str">
            <v>462</v>
          </cell>
          <cell r="B457" t="str">
            <v>BAXTER</v>
          </cell>
          <cell r="C457">
            <v>278510</v>
          </cell>
          <cell r="D457">
            <v>0</v>
          </cell>
          <cell r="E457">
            <v>278510</v>
          </cell>
          <cell r="F457">
            <v>0</v>
          </cell>
          <cell r="G457">
            <v>100653</v>
          </cell>
          <cell r="H457">
            <v>99205</v>
          </cell>
          <cell r="I457">
            <v>2250</v>
          </cell>
          <cell r="J457">
            <v>5396</v>
          </cell>
          <cell r="K457">
            <v>155509</v>
          </cell>
          <cell r="L457">
            <v>773129</v>
          </cell>
          <cell r="M457">
            <v>0</v>
          </cell>
          <cell r="N457">
            <v>12000</v>
          </cell>
          <cell r="O457">
            <v>2800</v>
          </cell>
          <cell r="P457">
            <v>82913</v>
          </cell>
          <cell r="Q457">
            <v>1512365</v>
          </cell>
          <cell r="R457">
            <v>182741</v>
          </cell>
          <cell r="S457">
            <v>161767</v>
          </cell>
          <cell r="T457">
            <v>2140</v>
          </cell>
          <cell r="U457">
            <v>74601</v>
          </cell>
          <cell r="V457">
            <v>9010</v>
          </cell>
          <cell r="W457">
            <v>71985</v>
          </cell>
          <cell r="X457">
            <v>87732</v>
          </cell>
          <cell r="Y457">
            <v>0</v>
          </cell>
          <cell r="Z457">
            <v>589976</v>
          </cell>
          <cell r="AA457">
            <v>680041</v>
          </cell>
          <cell r="AB457">
            <v>1270017</v>
          </cell>
          <cell r="AC457">
            <v>82913</v>
          </cell>
          <cell r="AD457">
            <v>1352930</v>
          </cell>
          <cell r="AE457">
            <v>159435</v>
          </cell>
          <cell r="AF457">
            <v>772704</v>
          </cell>
          <cell r="AG457">
            <v>932139</v>
          </cell>
        </row>
        <row r="458">
          <cell r="A458" t="str">
            <v>463</v>
          </cell>
          <cell r="B458" t="str">
            <v>COLFAX</v>
          </cell>
          <cell r="C458">
            <v>714429</v>
          </cell>
          <cell r="D458">
            <v>0</v>
          </cell>
          <cell r="E458">
            <v>714429</v>
          </cell>
          <cell r="F458">
            <v>0</v>
          </cell>
          <cell r="G458">
            <v>3000</v>
          </cell>
          <cell r="H458">
            <v>308679</v>
          </cell>
          <cell r="I458">
            <v>19875</v>
          </cell>
          <cell r="J458">
            <v>34934</v>
          </cell>
          <cell r="K458">
            <v>310917</v>
          </cell>
          <cell r="L458">
            <v>1235320</v>
          </cell>
          <cell r="M458">
            <v>0</v>
          </cell>
          <cell r="N458">
            <v>43550</v>
          </cell>
          <cell r="O458">
            <v>0</v>
          </cell>
          <cell r="P458">
            <v>347468</v>
          </cell>
          <cell r="Q458">
            <v>3018172</v>
          </cell>
          <cell r="R458">
            <v>596015</v>
          </cell>
          <cell r="S458">
            <v>264837</v>
          </cell>
          <cell r="T458">
            <v>0</v>
          </cell>
          <cell r="U458">
            <v>218051</v>
          </cell>
          <cell r="V458">
            <v>110000</v>
          </cell>
          <cell r="W458">
            <v>254792</v>
          </cell>
          <cell r="X458">
            <v>107520</v>
          </cell>
          <cell r="Y458">
            <v>0</v>
          </cell>
          <cell r="Z458">
            <v>1551215</v>
          </cell>
          <cell r="AA458">
            <v>980098</v>
          </cell>
          <cell r="AB458">
            <v>2531313</v>
          </cell>
          <cell r="AC458">
            <v>347468</v>
          </cell>
          <cell r="AD458">
            <v>2878781</v>
          </cell>
          <cell r="AE458">
            <v>139391</v>
          </cell>
          <cell r="AF458">
            <v>2521036</v>
          </cell>
          <cell r="AG458">
            <v>2660427</v>
          </cell>
        </row>
        <row r="459">
          <cell r="A459" t="str">
            <v>464</v>
          </cell>
          <cell r="B459" t="str">
            <v>KELLOGG</v>
          </cell>
          <cell r="C459">
            <v>97007</v>
          </cell>
          <cell r="D459">
            <v>0</v>
          </cell>
          <cell r="E459">
            <v>97007</v>
          </cell>
          <cell r="F459">
            <v>0</v>
          </cell>
          <cell r="G459">
            <v>32000</v>
          </cell>
          <cell r="H459">
            <v>38320</v>
          </cell>
          <cell r="I459">
            <v>930</v>
          </cell>
          <cell r="J459">
            <v>16761</v>
          </cell>
          <cell r="K459">
            <v>71581</v>
          </cell>
          <cell r="L459">
            <v>180744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437343</v>
          </cell>
          <cell r="R459">
            <v>63990</v>
          </cell>
          <cell r="S459">
            <v>83851</v>
          </cell>
          <cell r="T459">
            <v>0</v>
          </cell>
          <cell r="U459">
            <v>15250</v>
          </cell>
          <cell r="V459">
            <v>0</v>
          </cell>
          <cell r="W459">
            <v>51398</v>
          </cell>
          <cell r="X459">
            <v>0</v>
          </cell>
          <cell r="Y459">
            <v>32000</v>
          </cell>
          <cell r="Z459">
            <v>246489</v>
          </cell>
          <cell r="AA459">
            <v>167209</v>
          </cell>
          <cell r="AB459">
            <v>413698</v>
          </cell>
          <cell r="AC459">
            <v>0</v>
          </cell>
          <cell r="AD459">
            <v>413698</v>
          </cell>
          <cell r="AE459">
            <v>23645</v>
          </cell>
          <cell r="AF459">
            <v>993231</v>
          </cell>
          <cell r="AG459">
            <v>1016876</v>
          </cell>
        </row>
        <row r="460">
          <cell r="A460" t="str">
            <v>465</v>
          </cell>
          <cell r="B460" t="str">
            <v>LAMBS GROVE</v>
          </cell>
          <cell r="C460">
            <v>70077</v>
          </cell>
          <cell r="D460">
            <v>0</v>
          </cell>
          <cell r="E460">
            <v>70077</v>
          </cell>
          <cell r="F460">
            <v>0</v>
          </cell>
          <cell r="G460">
            <v>0</v>
          </cell>
          <cell r="H460">
            <v>13937</v>
          </cell>
          <cell r="I460">
            <v>0</v>
          </cell>
          <cell r="J460">
            <v>500</v>
          </cell>
          <cell r="K460">
            <v>20000</v>
          </cell>
          <cell r="L460">
            <v>31350</v>
          </cell>
          <cell r="M460">
            <v>0</v>
          </cell>
          <cell r="N460">
            <v>0</v>
          </cell>
          <cell r="O460">
            <v>0</v>
          </cell>
          <cell r="P460">
            <v>3076</v>
          </cell>
          <cell r="Q460">
            <v>138940</v>
          </cell>
          <cell r="R460">
            <v>28758</v>
          </cell>
          <cell r="S460">
            <v>32700</v>
          </cell>
          <cell r="T460">
            <v>0</v>
          </cell>
          <cell r="U460">
            <v>4000</v>
          </cell>
          <cell r="V460">
            <v>300</v>
          </cell>
          <cell r="W460">
            <v>19000</v>
          </cell>
          <cell r="X460">
            <v>16440</v>
          </cell>
          <cell r="Y460">
            <v>0</v>
          </cell>
          <cell r="Z460">
            <v>101198</v>
          </cell>
          <cell r="AA460">
            <v>18280</v>
          </cell>
          <cell r="AB460">
            <v>119478</v>
          </cell>
          <cell r="AC460">
            <v>3076</v>
          </cell>
          <cell r="AD460">
            <v>122554</v>
          </cell>
          <cell r="AE460">
            <v>16386</v>
          </cell>
          <cell r="AF460">
            <v>287956</v>
          </cell>
          <cell r="AG460">
            <v>304342</v>
          </cell>
        </row>
        <row r="461">
          <cell r="A461" t="str">
            <v>466</v>
          </cell>
          <cell r="B461" t="str">
            <v>LYNNVILLE</v>
          </cell>
          <cell r="C461">
            <v>98782</v>
          </cell>
          <cell r="D461">
            <v>0</v>
          </cell>
          <cell r="E461">
            <v>98782</v>
          </cell>
          <cell r="F461">
            <v>0</v>
          </cell>
          <cell r="G461">
            <v>0</v>
          </cell>
          <cell r="H461">
            <v>33045</v>
          </cell>
          <cell r="I461">
            <v>600</v>
          </cell>
          <cell r="J461">
            <v>1950</v>
          </cell>
          <cell r="K461">
            <v>89954.9</v>
          </cell>
          <cell r="L461">
            <v>119955</v>
          </cell>
          <cell r="M461">
            <v>0</v>
          </cell>
          <cell r="N461">
            <v>4520</v>
          </cell>
          <cell r="O461">
            <v>0</v>
          </cell>
          <cell r="P461">
            <v>30000</v>
          </cell>
          <cell r="Q461">
            <v>378806.9</v>
          </cell>
          <cell r="R461">
            <v>14289</v>
          </cell>
          <cell r="S461">
            <v>69402</v>
          </cell>
          <cell r="T461">
            <v>0</v>
          </cell>
          <cell r="U461">
            <v>58255</v>
          </cell>
          <cell r="V461">
            <v>600</v>
          </cell>
          <cell r="W461">
            <v>57477</v>
          </cell>
          <cell r="X461">
            <v>0</v>
          </cell>
          <cell r="Y461">
            <v>0</v>
          </cell>
          <cell r="Z461">
            <v>200023</v>
          </cell>
          <cell r="AA461">
            <v>94227</v>
          </cell>
          <cell r="AB461">
            <v>294250</v>
          </cell>
          <cell r="AC461">
            <v>30000</v>
          </cell>
          <cell r="AD461">
            <v>324250</v>
          </cell>
          <cell r="AE461">
            <v>54556.899999999994</v>
          </cell>
          <cell r="AF461">
            <v>276697</v>
          </cell>
          <cell r="AG461">
            <v>331253.90000000002</v>
          </cell>
        </row>
        <row r="462">
          <cell r="A462" t="str">
            <v>467</v>
          </cell>
          <cell r="B462" t="str">
            <v>MINGO</v>
          </cell>
          <cell r="C462">
            <v>68399</v>
          </cell>
          <cell r="D462">
            <v>0</v>
          </cell>
          <cell r="E462">
            <v>68399</v>
          </cell>
          <cell r="F462">
            <v>0</v>
          </cell>
          <cell r="G462">
            <v>75000</v>
          </cell>
          <cell r="H462">
            <v>25331</v>
          </cell>
          <cell r="I462">
            <v>550</v>
          </cell>
          <cell r="J462">
            <v>18825</v>
          </cell>
          <cell r="K462">
            <v>65733</v>
          </cell>
          <cell r="L462">
            <v>133697</v>
          </cell>
          <cell r="M462">
            <v>0</v>
          </cell>
          <cell r="N462">
            <v>1500</v>
          </cell>
          <cell r="O462">
            <v>0</v>
          </cell>
          <cell r="P462">
            <v>99352</v>
          </cell>
          <cell r="Q462">
            <v>488387</v>
          </cell>
          <cell r="R462">
            <v>34090</v>
          </cell>
          <cell r="S462">
            <v>61216</v>
          </cell>
          <cell r="T462">
            <v>1000</v>
          </cell>
          <cell r="U462">
            <v>42970</v>
          </cell>
          <cell r="V462">
            <v>1000</v>
          </cell>
          <cell r="W462">
            <v>46994</v>
          </cell>
          <cell r="X462">
            <v>75000</v>
          </cell>
          <cell r="Y462">
            <v>0</v>
          </cell>
          <cell r="Z462">
            <v>262270</v>
          </cell>
          <cell r="AA462">
            <v>106928</v>
          </cell>
          <cell r="AB462">
            <v>369198</v>
          </cell>
          <cell r="AC462">
            <v>99352</v>
          </cell>
          <cell r="AD462">
            <v>468550</v>
          </cell>
          <cell r="AE462">
            <v>19837</v>
          </cell>
          <cell r="AF462">
            <v>255543</v>
          </cell>
          <cell r="AG462">
            <v>275380</v>
          </cell>
        </row>
        <row r="463">
          <cell r="A463" t="str">
            <v>468</v>
          </cell>
          <cell r="B463" t="str">
            <v>MONROE</v>
          </cell>
          <cell r="C463">
            <v>550550</v>
          </cell>
          <cell r="D463">
            <v>0</v>
          </cell>
          <cell r="E463">
            <v>550550</v>
          </cell>
          <cell r="F463">
            <v>0</v>
          </cell>
          <cell r="G463">
            <v>270000</v>
          </cell>
          <cell r="H463">
            <v>163040</v>
          </cell>
          <cell r="I463">
            <v>30800</v>
          </cell>
          <cell r="J463">
            <v>15025</v>
          </cell>
          <cell r="K463">
            <v>285229</v>
          </cell>
          <cell r="L463">
            <v>870910</v>
          </cell>
          <cell r="M463">
            <v>0</v>
          </cell>
          <cell r="N463">
            <v>15700</v>
          </cell>
          <cell r="O463">
            <v>2000</v>
          </cell>
          <cell r="P463">
            <v>439358</v>
          </cell>
          <cell r="Q463">
            <v>2642612</v>
          </cell>
          <cell r="R463">
            <v>511165</v>
          </cell>
          <cell r="S463">
            <v>464750</v>
          </cell>
          <cell r="T463">
            <v>2000</v>
          </cell>
          <cell r="U463">
            <v>163225</v>
          </cell>
          <cell r="V463">
            <v>6500</v>
          </cell>
          <cell r="W463">
            <v>109400</v>
          </cell>
          <cell r="X463">
            <v>214630</v>
          </cell>
          <cell r="Y463">
            <v>0</v>
          </cell>
          <cell r="Z463">
            <v>1471670</v>
          </cell>
          <cell r="AA463">
            <v>562220</v>
          </cell>
          <cell r="AB463">
            <v>2033890</v>
          </cell>
          <cell r="AC463">
            <v>439358</v>
          </cell>
          <cell r="AD463">
            <v>2473248</v>
          </cell>
          <cell r="AE463">
            <v>169364</v>
          </cell>
          <cell r="AF463">
            <v>2304454</v>
          </cell>
          <cell r="AG463">
            <v>2473818</v>
          </cell>
        </row>
        <row r="464">
          <cell r="A464" t="str">
            <v>469</v>
          </cell>
          <cell r="B464" t="str">
            <v>NEWTON</v>
          </cell>
          <cell r="C464">
            <v>7522716</v>
          </cell>
          <cell r="D464">
            <v>0</v>
          </cell>
          <cell r="E464">
            <v>7522716</v>
          </cell>
          <cell r="F464">
            <v>0</v>
          </cell>
          <cell r="G464">
            <v>2022438</v>
          </cell>
          <cell r="H464">
            <v>2056976</v>
          </cell>
          <cell r="I464">
            <v>320050</v>
          </cell>
          <cell r="J464">
            <v>150815</v>
          </cell>
          <cell r="K464">
            <v>3821935.3163957736</v>
          </cell>
          <cell r="L464">
            <v>9812074</v>
          </cell>
          <cell r="M464">
            <v>20000</v>
          </cell>
          <cell r="N464">
            <v>619907</v>
          </cell>
          <cell r="O464">
            <v>5560100</v>
          </cell>
          <cell r="P464">
            <v>3730487</v>
          </cell>
          <cell r="Q464">
            <v>35637498.316395774</v>
          </cell>
          <cell r="R464">
            <v>7115784</v>
          </cell>
          <cell r="S464">
            <v>4158320</v>
          </cell>
          <cell r="T464">
            <v>0</v>
          </cell>
          <cell r="U464">
            <v>2267517</v>
          </cell>
          <cell r="V464">
            <v>1652975</v>
          </cell>
          <cell r="W464">
            <v>1319615</v>
          </cell>
          <cell r="X464">
            <v>3259358</v>
          </cell>
          <cell r="Y464">
            <v>6680000</v>
          </cell>
          <cell r="Z464">
            <v>26453569</v>
          </cell>
          <cell r="AA464">
            <v>7887779</v>
          </cell>
          <cell r="AB464">
            <v>34341348</v>
          </cell>
          <cell r="AC464">
            <v>3730487</v>
          </cell>
          <cell r="AD464">
            <v>38071835</v>
          </cell>
          <cell r="AE464">
            <v>-2434336.6836042264</v>
          </cell>
          <cell r="AF464">
            <v>16750720</v>
          </cell>
          <cell r="AG464">
            <v>14316383</v>
          </cell>
        </row>
        <row r="465">
          <cell r="A465" t="str">
            <v>470</v>
          </cell>
          <cell r="B465" t="str">
            <v>OAKLAND ACRES</v>
          </cell>
          <cell r="C465">
            <v>46132</v>
          </cell>
          <cell r="D465">
            <v>0</v>
          </cell>
          <cell r="E465">
            <v>46132</v>
          </cell>
          <cell r="F465">
            <v>0</v>
          </cell>
          <cell r="G465">
            <v>0</v>
          </cell>
          <cell r="H465">
            <v>12368</v>
          </cell>
          <cell r="I465">
            <v>600</v>
          </cell>
          <cell r="J465">
            <v>50</v>
          </cell>
          <cell r="K465">
            <v>19728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78878</v>
          </cell>
          <cell r="R465">
            <v>7350</v>
          </cell>
          <cell r="S465">
            <v>24450</v>
          </cell>
          <cell r="T465">
            <v>0</v>
          </cell>
          <cell r="U465">
            <v>3900</v>
          </cell>
          <cell r="V465">
            <v>1000</v>
          </cell>
          <cell r="W465">
            <v>23300</v>
          </cell>
          <cell r="X465">
            <v>0</v>
          </cell>
          <cell r="Y465">
            <v>0</v>
          </cell>
          <cell r="Z465">
            <v>60000</v>
          </cell>
          <cell r="AA465">
            <v>0</v>
          </cell>
          <cell r="AB465">
            <v>60000</v>
          </cell>
          <cell r="AC465">
            <v>0</v>
          </cell>
          <cell r="AD465">
            <v>60000</v>
          </cell>
          <cell r="AE465">
            <v>18878</v>
          </cell>
          <cell r="AF465">
            <v>85618</v>
          </cell>
          <cell r="AG465">
            <v>104496</v>
          </cell>
        </row>
        <row r="466">
          <cell r="A466" t="str">
            <v>471</v>
          </cell>
          <cell r="B466" t="str">
            <v>PRAIRIE CITY</v>
          </cell>
          <cell r="C466">
            <v>522813</v>
          </cell>
          <cell r="D466">
            <v>0</v>
          </cell>
          <cell r="E466">
            <v>522813</v>
          </cell>
          <cell r="F466">
            <v>0</v>
          </cell>
          <cell r="G466">
            <v>65219</v>
          </cell>
          <cell r="H466">
            <v>141532</v>
          </cell>
          <cell r="I466">
            <v>19300</v>
          </cell>
          <cell r="J466">
            <v>18525</v>
          </cell>
          <cell r="K466">
            <v>212899</v>
          </cell>
          <cell r="L466">
            <v>938233</v>
          </cell>
          <cell r="M466">
            <v>0</v>
          </cell>
          <cell r="N466">
            <v>31840</v>
          </cell>
          <cell r="O466">
            <v>3925</v>
          </cell>
          <cell r="P466">
            <v>254660</v>
          </cell>
          <cell r="Q466">
            <v>2208946</v>
          </cell>
          <cell r="R466">
            <v>389948</v>
          </cell>
          <cell r="S466">
            <v>197990</v>
          </cell>
          <cell r="T466">
            <v>1000</v>
          </cell>
          <cell r="U466">
            <v>225528</v>
          </cell>
          <cell r="V466">
            <v>51490</v>
          </cell>
          <cell r="W466">
            <v>159719</v>
          </cell>
          <cell r="X466">
            <v>44450</v>
          </cell>
          <cell r="Y466">
            <v>0</v>
          </cell>
          <cell r="Z466">
            <v>1070125</v>
          </cell>
          <cell r="AA466">
            <v>828181</v>
          </cell>
          <cell r="AB466">
            <v>1898306</v>
          </cell>
          <cell r="AC466">
            <v>254660</v>
          </cell>
          <cell r="AD466">
            <v>2152966</v>
          </cell>
          <cell r="AE466">
            <v>55980</v>
          </cell>
          <cell r="AF466">
            <v>1961713</v>
          </cell>
          <cell r="AG466">
            <v>2017693</v>
          </cell>
        </row>
        <row r="467">
          <cell r="A467" t="str">
            <v>472</v>
          </cell>
          <cell r="B467" t="str">
            <v>REASNOR</v>
          </cell>
          <cell r="C467">
            <v>43235</v>
          </cell>
          <cell r="D467">
            <v>0</v>
          </cell>
          <cell r="E467">
            <v>43235</v>
          </cell>
          <cell r="F467">
            <v>0</v>
          </cell>
          <cell r="G467">
            <v>0</v>
          </cell>
          <cell r="H467">
            <v>11377</v>
          </cell>
          <cell r="I467">
            <v>550</v>
          </cell>
          <cell r="J467">
            <v>3000</v>
          </cell>
          <cell r="K467">
            <v>9096.9399999999987</v>
          </cell>
          <cell r="L467">
            <v>46700</v>
          </cell>
          <cell r="M467">
            <v>0</v>
          </cell>
          <cell r="N467">
            <v>3545</v>
          </cell>
          <cell r="O467">
            <v>0</v>
          </cell>
          <cell r="P467">
            <v>15800</v>
          </cell>
          <cell r="Q467">
            <v>133303.94</v>
          </cell>
          <cell r="R467">
            <v>6892</v>
          </cell>
          <cell r="S467">
            <v>9885</v>
          </cell>
          <cell r="T467">
            <v>250</v>
          </cell>
          <cell r="U467">
            <v>2000</v>
          </cell>
          <cell r="V467">
            <v>3000</v>
          </cell>
          <cell r="W467">
            <v>31895</v>
          </cell>
          <cell r="X467">
            <v>28300</v>
          </cell>
          <cell r="Y467">
            <v>0</v>
          </cell>
          <cell r="Z467">
            <v>82222</v>
          </cell>
          <cell r="AA467">
            <v>42000</v>
          </cell>
          <cell r="AB467">
            <v>124222</v>
          </cell>
          <cell r="AC467">
            <v>15800</v>
          </cell>
          <cell r="AD467">
            <v>140022</v>
          </cell>
          <cell r="AE467">
            <v>-6718.0599999999977</v>
          </cell>
          <cell r="AF467">
            <v>84632</v>
          </cell>
          <cell r="AG467">
            <v>77913.94</v>
          </cell>
        </row>
        <row r="468">
          <cell r="A468" t="str">
            <v>473</v>
          </cell>
          <cell r="B468" t="str">
            <v>SULLY</v>
          </cell>
          <cell r="C468">
            <v>271441</v>
          </cell>
          <cell r="D468">
            <v>0</v>
          </cell>
          <cell r="E468">
            <v>271441</v>
          </cell>
          <cell r="F468">
            <v>0</v>
          </cell>
          <cell r="G468">
            <v>36713</v>
          </cell>
          <cell r="H468">
            <v>73933</v>
          </cell>
          <cell r="I468">
            <v>1800</v>
          </cell>
          <cell r="J468">
            <v>12098</v>
          </cell>
          <cell r="K468">
            <v>128994</v>
          </cell>
          <cell r="L468">
            <v>476400</v>
          </cell>
          <cell r="M468">
            <v>0</v>
          </cell>
          <cell r="N468">
            <v>16510</v>
          </cell>
          <cell r="O468">
            <v>5000</v>
          </cell>
          <cell r="P468">
            <v>0</v>
          </cell>
          <cell r="Q468">
            <v>1022889</v>
          </cell>
          <cell r="R468">
            <v>37244</v>
          </cell>
          <cell r="S468">
            <v>124168</v>
          </cell>
          <cell r="T468">
            <v>0</v>
          </cell>
          <cell r="U468">
            <v>92992</v>
          </cell>
          <cell r="V468">
            <v>61155</v>
          </cell>
          <cell r="W468">
            <v>172491</v>
          </cell>
          <cell r="X468">
            <v>88367</v>
          </cell>
          <cell r="Y468">
            <v>0</v>
          </cell>
          <cell r="Z468">
            <v>576417</v>
          </cell>
          <cell r="AA468">
            <v>418710</v>
          </cell>
          <cell r="AB468">
            <v>995127</v>
          </cell>
          <cell r="AC468">
            <v>0</v>
          </cell>
          <cell r="AD468">
            <v>995127</v>
          </cell>
          <cell r="AE468">
            <v>27762</v>
          </cell>
          <cell r="AF468">
            <v>862255</v>
          </cell>
          <cell r="AG468">
            <v>890017</v>
          </cell>
        </row>
        <row r="469">
          <cell r="A469" t="str">
            <v>474</v>
          </cell>
          <cell r="B469" t="str">
            <v>VALERIA</v>
          </cell>
          <cell r="C469">
            <v>5138</v>
          </cell>
          <cell r="D469">
            <v>0</v>
          </cell>
          <cell r="E469">
            <v>5138</v>
          </cell>
          <cell r="F469">
            <v>0</v>
          </cell>
          <cell r="G469">
            <v>0</v>
          </cell>
          <cell r="H469">
            <v>558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5696</v>
          </cell>
          <cell r="R469">
            <v>1662</v>
          </cell>
          <cell r="S469">
            <v>3500</v>
          </cell>
          <cell r="T469">
            <v>0</v>
          </cell>
          <cell r="U469">
            <v>2000</v>
          </cell>
          <cell r="V469">
            <v>100</v>
          </cell>
          <cell r="W469">
            <v>5480</v>
          </cell>
          <cell r="X469">
            <v>0</v>
          </cell>
          <cell r="Y469">
            <v>0</v>
          </cell>
          <cell r="Z469">
            <v>12742</v>
          </cell>
          <cell r="AA469">
            <v>0</v>
          </cell>
          <cell r="AB469">
            <v>12742</v>
          </cell>
          <cell r="AC469">
            <v>0</v>
          </cell>
          <cell r="AD469">
            <v>12742</v>
          </cell>
          <cell r="AE469">
            <v>-7046</v>
          </cell>
          <cell r="AF469">
            <v>29791</v>
          </cell>
          <cell r="AG469">
            <v>22745</v>
          </cell>
        </row>
        <row r="470">
          <cell r="A470" t="str">
            <v>475</v>
          </cell>
          <cell r="B470" t="str">
            <v>BATAVIA</v>
          </cell>
          <cell r="C470">
            <v>68111</v>
          </cell>
          <cell r="D470">
            <v>0</v>
          </cell>
          <cell r="E470">
            <v>68111</v>
          </cell>
          <cell r="F470">
            <v>0</v>
          </cell>
          <cell r="G470">
            <v>0</v>
          </cell>
          <cell r="H470">
            <v>41852</v>
          </cell>
          <cell r="I470">
            <v>650</v>
          </cell>
          <cell r="J470">
            <v>225</v>
          </cell>
          <cell r="K470">
            <v>50000</v>
          </cell>
          <cell r="L470">
            <v>160425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321263</v>
          </cell>
          <cell r="R470">
            <v>14750</v>
          </cell>
          <cell r="S470">
            <v>74950</v>
          </cell>
          <cell r="T470">
            <v>4000</v>
          </cell>
          <cell r="U470">
            <v>20500</v>
          </cell>
          <cell r="V470">
            <v>0</v>
          </cell>
          <cell r="W470">
            <v>86300</v>
          </cell>
          <cell r="X470">
            <v>0</v>
          </cell>
          <cell r="Y470">
            <v>40000</v>
          </cell>
          <cell r="Z470">
            <v>240500</v>
          </cell>
          <cell r="AA470">
            <v>104300</v>
          </cell>
          <cell r="AB470">
            <v>344800</v>
          </cell>
          <cell r="AC470">
            <v>0</v>
          </cell>
          <cell r="AD470">
            <v>344800</v>
          </cell>
          <cell r="AE470">
            <v>-23537</v>
          </cell>
          <cell r="AF470">
            <v>538411</v>
          </cell>
          <cell r="AG470">
            <v>514874</v>
          </cell>
        </row>
        <row r="471">
          <cell r="A471" t="str">
            <v>476</v>
          </cell>
          <cell r="B471" t="str">
            <v>FAIRFIELD</v>
          </cell>
          <cell r="C471">
            <v>5486944</v>
          </cell>
          <cell r="D471">
            <v>0</v>
          </cell>
          <cell r="E471">
            <v>5486944</v>
          </cell>
          <cell r="F471">
            <v>0</v>
          </cell>
          <cell r="G471">
            <v>192954</v>
          </cell>
          <cell r="H471">
            <v>1276684</v>
          </cell>
          <cell r="I471">
            <v>77850</v>
          </cell>
          <cell r="J471">
            <v>591824</v>
          </cell>
          <cell r="K471">
            <v>1320200</v>
          </cell>
          <cell r="L471">
            <v>24768018</v>
          </cell>
          <cell r="M471">
            <v>0</v>
          </cell>
          <cell r="N471">
            <v>0</v>
          </cell>
          <cell r="O471">
            <v>0</v>
          </cell>
          <cell r="P471">
            <v>908803</v>
          </cell>
          <cell r="Q471">
            <v>34623277</v>
          </cell>
          <cell r="R471">
            <v>2341615</v>
          </cell>
          <cell r="S471">
            <v>1208829</v>
          </cell>
          <cell r="T471">
            <v>0</v>
          </cell>
          <cell r="U471">
            <v>1531645</v>
          </cell>
          <cell r="V471">
            <v>399882</v>
          </cell>
          <cell r="W471">
            <v>756158</v>
          </cell>
          <cell r="X471">
            <v>1837518</v>
          </cell>
          <cell r="Y471">
            <v>317917</v>
          </cell>
          <cell r="Z471">
            <v>8393564</v>
          </cell>
          <cell r="AA471">
            <v>24731896</v>
          </cell>
          <cell r="AB471">
            <v>33125460</v>
          </cell>
          <cell r="AC471">
            <v>908803</v>
          </cell>
          <cell r="AD471">
            <v>34034263</v>
          </cell>
          <cell r="AE471">
            <v>589014</v>
          </cell>
          <cell r="AF471">
            <v>9894380</v>
          </cell>
          <cell r="AG471">
            <v>10483394</v>
          </cell>
        </row>
        <row r="472">
          <cell r="A472" t="str">
            <v>477</v>
          </cell>
          <cell r="B472" t="str">
            <v>LIBERTYVILLE</v>
          </cell>
          <cell r="C472">
            <v>60509</v>
          </cell>
          <cell r="D472">
            <v>0</v>
          </cell>
          <cell r="E472">
            <v>60509</v>
          </cell>
          <cell r="F472">
            <v>0</v>
          </cell>
          <cell r="G472">
            <v>0</v>
          </cell>
          <cell r="H472">
            <v>28023</v>
          </cell>
          <cell r="I472">
            <v>930</v>
          </cell>
          <cell r="J472">
            <v>8400</v>
          </cell>
          <cell r="K472">
            <v>53300</v>
          </cell>
          <cell r="L472">
            <v>184000</v>
          </cell>
          <cell r="M472">
            <v>0</v>
          </cell>
          <cell r="N472">
            <v>1500</v>
          </cell>
          <cell r="O472">
            <v>0</v>
          </cell>
          <cell r="P472">
            <v>0</v>
          </cell>
          <cell r="Q472">
            <v>336662</v>
          </cell>
          <cell r="R472">
            <v>42845</v>
          </cell>
          <cell r="S472">
            <v>70022</v>
          </cell>
          <cell r="T472">
            <v>0</v>
          </cell>
          <cell r="U472">
            <v>6100</v>
          </cell>
          <cell r="V472">
            <v>0</v>
          </cell>
          <cell r="W472">
            <v>61641</v>
          </cell>
          <cell r="X472">
            <v>0</v>
          </cell>
          <cell r="Y472">
            <v>0</v>
          </cell>
          <cell r="Z472">
            <v>180608</v>
          </cell>
          <cell r="AA472">
            <v>139596</v>
          </cell>
          <cell r="AB472">
            <v>320204</v>
          </cell>
          <cell r="AC472">
            <v>0</v>
          </cell>
          <cell r="AD472">
            <v>320204</v>
          </cell>
          <cell r="AE472">
            <v>16458</v>
          </cell>
          <cell r="AF472">
            <v>287838</v>
          </cell>
          <cell r="AG472">
            <v>304296</v>
          </cell>
        </row>
        <row r="473">
          <cell r="A473" t="str">
            <v>478</v>
          </cell>
          <cell r="B473" t="str">
            <v>LOCKRIDGE</v>
          </cell>
          <cell r="C473">
            <v>43772</v>
          </cell>
          <cell r="D473">
            <v>0</v>
          </cell>
          <cell r="E473">
            <v>43772</v>
          </cell>
          <cell r="F473">
            <v>0</v>
          </cell>
          <cell r="G473">
            <v>0</v>
          </cell>
          <cell r="H473">
            <v>23042</v>
          </cell>
          <cell r="I473">
            <v>0</v>
          </cell>
          <cell r="J473">
            <v>0</v>
          </cell>
          <cell r="K473">
            <v>130000</v>
          </cell>
          <cell r="L473">
            <v>219000</v>
          </cell>
          <cell r="M473">
            <v>1500</v>
          </cell>
          <cell r="N473">
            <v>2000</v>
          </cell>
          <cell r="O473">
            <v>0</v>
          </cell>
          <cell r="P473">
            <v>0</v>
          </cell>
          <cell r="Q473">
            <v>419314</v>
          </cell>
          <cell r="R473">
            <v>33268</v>
          </cell>
          <cell r="S473">
            <v>71500</v>
          </cell>
          <cell r="T473">
            <v>0</v>
          </cell>
          <cell r="U473">
            <v>13300</v>
          </cell>
          <cell r="V473">
            <v>90000</v>
          </cell>
          <cell r="W473">
            <v>37600</v>
          </cell>
          <cell r="X473">
            <v>0</v>
          </cell>
          <cell r="Y473">
            <v>16763</v>
          </cell>
          <cell r="Z473">
            <v>262431</v>
          </cell>
          <cell r="AA473">
            <v>258000</v>
          </cell>
          <cell r="AB473">
            <v>520431</v>
          </cell>
          <cell r="AC473">
            <v>0</v>
          </cell>
          <cell r="AD473">
            <v>520431</v>
          </cell>
          <cell r="AE473">
            <v>-101117</v>
          </cell>
          <cell r="AF473">
            <v>623410</v>
          </cell>
          <cell r="AG473">
            <v>522293</v>
          </cell>
        </row>
        <row r="474">
          <cell r="A474" t="str">
            <v>479</v>
          </cell>
          <cell r="B474" t="str">
            <v>PACKWOOD</v>
          </cell>
          <cell r="C474">
            <v>26732</v>
          </cell>
          <cell r="D474">
            <v>0</v>
          </cell>
          <cell r="E474">
            <v>26732</v>
          </cell>
          <cell r="F474">
            <v>0</v>
          </cell>
          <cell r="G474">
            <v>0</v>
          </cell>
          <cell r="H474">
            <v>18618</v>
          </cell>
          <cell r="I474">
            <v>0</v>
          </cell>
          <cell r="J474">
            <v>0</v>
          </cell>
          <cell r="K474">
            <v>18000</v>
          </cell>
          <cell r="L474">
            <v>31500</v>
          </cell>
          <cell r="M474">
            <v>0</v>
          </cell>
          <cell r="N474">
            <v>0</v>
          </cell>
          <cell r="O474">
            <v>0</v>
          </cell>
          <cell r="P474">
            <v>23000</v>
          </cell>
          <cell r="Q474">
            <v>117850</v>
          </cell>
          <cell r="R474">
            <v>9604</v>
          </cell>
          <cell r="S474">
            <v>49700</v>
          </cell>
          <cell r="T474">
            <v>0</v>
          </cell>
          <cell r="U474">
            <v>4900</v>
          </cell>
          <cell r="V474">
            <v>0</v>
          </cell>
          <cell r="W474">
            <v>32500</v>
          </cell>
          <cell r="X474">
            <v>0</v>
          </cell>
          <cell r="Y474">
            <v>0</v>
          </cell>
          <cell r="Z474">
            <v>96704</v>
          </cell>
          <cell r="AA474">
            <v>25000</v>
          </cell>
          <cell r="AB474">
            <v>121704</v>
          </cell>
          <cell r="AC474">
            <v>23000</v>
          </cell>
          <cell r="AD474">
            <v>144704</v>
          </cell>
          <cell r="AE474">
            <v>-26854</v>
          </cell>
          <cell r="AF474">
            <v>91479</v>
          </cell>
          <cell r="AG474">
            <v>64625</v>
          </cell>
        </row>
        <row r="475">
          <cell r="A475" t="str">
            <v>480</v>
          </cell>
          <cell r="B475" t="str">
            <v>PLEASANT PLAIN</v>
          </cell>
          <cell r="C475">
            <v>11690</v>
          </cell>
          <cell r="D475">
            <v>0</v>
          </cell>
          <cell r="E475">
            <v>11690</v>
          </cell>
          <cell r="F475">
            <v>0</v>
          </cell>
          <cell r="G475">
            <v>0</v>
          </cell>
          <cell r="H475">
            <v>10840</v>
          </cell>
          <cell r="I475">
            <v>0</v>
          </cell>
          <cell r="J475">
            <v>0</v>
          </cell>
          <cell r="K475">
            <v>7000</v>
          </cell>
          <cell r="L475">
            <v>13100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42630</v>
          </cell>
          <cell r="R475">
            <v>3100</v>
          </cell>
          <cell r="S475">
            <v>15250</v>
          </cell>
          <cell r="T475">
            <v>0</v>
          </cell>
          <cell r="U475">
            <v>7600</v>
          </cell>
          <cell r="V475">
            <v>0</v>
          </cell>
          <cell r="W475">
            <v>14800</v>
          </cell>
          <cell r="X475">
            <v>0</v>
          </cell>
          <cell r="Y475">
            <v>0</v>
          </cell>
          <cell r="Z475">
            <v>40750</v>
          </cell>
          <cell r="AA475">
            <v>0</v>
          </cell>
          <cell r="AB475">
            <v>40750</v>
          </cell>
          <cell r="AC475">
            <v>0</v>
          </cell>
          <cell r="AD475">
            <v>40750</v>
          </cell>
          <cell r="AE475">
            <v>1880</v>
          </cell>
          <cell r="AF475">
            <v>33278</v>
          </cell>
          <cell r="AG475">
            <v>35158</v>
          </cell>
        </row>
        <row r="476">
          <cell r="A476" t="str">
            <v>481</v>
          </cell>
          <cell r="B476" t="str">
            <v>CORALVILLE</v>
          </cell>
          <cell r="C476">
            <v>14555830</v>
          </cell>
          <cell r="D476">
            <v>0</v>
          </cell>
          <cell r="E476">
            <v>14555830</v>
          </cell>
          <cell r="F476">
            <v>0</v>
          </cell>
          <cell r="G476">
            <v>20825555</v>
          </cell>
          <cell r="H476">
            <v>3266592</v>
          </cell>
          <cell r="I476">
            <v>815000</v>
          </cell>
          <cell r="J476">
            <v>2000</v>
          </cell>
          <cell r="K476">
            <v>4508052</v>
          </cell>
          <cell r="L476">
            <v>33874441</v>
          </cell>
          <cell r="M476">
            <v>0</v>
          </cell>
          <cell r="N476">
            <v>117000</v>
          </cell>
          <cell r="O476">
            <v>15000000</v>
          </cell>
          <cell r="P476">
            <v>23797973</v>
          </cell>
          <cell r="Q476">
            <v>116762443</v>
          </cell>
          <cell r="R476">
            <v>6419155</v>
          </cell>
          <cell r="S476">
            <v>2810110</v>
          </cell>
          <cell r="T476">
            <v>120920</v>
          </cell>
          <cell r="U476">
            <v>10579604</v>
          </cell>
          <cell r="V476">
            <v>202075</v>
          </cell>
          <cell r="W476">
            <v>3973418</v>
          </cell>
          <cell r="X476">
            <v>23000000</v>
          </cell>
          <cell r="Y476">
            <v>10000000</v>
          </cell>
          <cell r="Z476">
            <v>57105282</v>
          </cell>
          <cell r="AA476">
            <v>33597676</v>
          </cell>
          <cell r="AB476">
            <v>90702958</v>
          </cell>
          <cell r="AC476">
            <v>23797973</v>
          </cell>
          <cell r="AD476">
            <v>114500931</v>
          </cell>
          <cell r="AE476">
            <v>2261512</v>
          </cell>
          <cell r="AF476">
            <v>41143369</v>
          </cell>
          <cell r="AG476">
            <v>43404881</v>
          </cell>
        </row>
        <row r="477">
          <cell r="A477" t="str">
            <v>482</v>
          </cell>
          <cell r="B477" t="str">
            <v>HILLS</v>
          </cell>
          <cell r="C477">
            <v>386948</v>
          </cell>
          <cell r="D477">
            <v>0</v>
          </cell>
          <cell r="E477">
            <v>386948</v>
          </cell>
          <cell r="F477">
            <v>0</v>
          </cell>
          <cell r="G477">
            <v>0</v>
          </cell>
          <cell r="H477">
            <v>232731</v>
          </cell>
          <cell r="I477">
            <v>10525</v>
          </cell>
          <cell r="J477">
            <v>14500</v>
          </cell>
          <cell r="K477">
            <v>148552.25</v>
          </cell>
          <cell r="L477">
            <v>533708</v>
          </cell>
          <cell r="M477">
            <v>0</v>
          </cell>
          <cell r="N477">
            <v>7500</v>
          </cell>
          <cell r="O477">
            <v>3000000</v>
          </cell>
          <cell r="P477">
            <v>53160</v>
          </cell>
          <cell r="Q477">
            <v>4387624.25</v>
          </cell>
          <cell r="R477">
            <v>125433</v>
          </cell>
          <cell r="S477">
            <v>222500</v>
          </cell>
          <cell r="T477">
            <v>150000</v>
          </cell>
          <cell r="U477">
            <v>133530</v>
          </cell>
          <cell r="V477">
            <v>0</v>
          </cell>
          <cell r="W477">
            <v>204180</v>
          </cell>
          <cell r="X477">
            <v>53160</v>
          </cell>
          <cell r="Y477">
            <v>0</v>
          </cell>
          <cell r="Z477">
            <v>888803</v>
          </cell>
          <cell r="AA477">
            <v>3330561</v>
          </cell>
          <cell r="AB477">
            <v>4219364</v>
          </cell>
          <cell r="AC477">
            <v>53160</v>
          </cell>
          <cell r="AD477">
            <v>4272524</v>
          </cell>
          <cell r="AE477">
            <v>115100.25</v>
          </cell>
          <cell r="AF477">
            <v>1914153</v>
          </cell>
          <cell r="AG477">
            <v>2029253.25</v>
          </cell>
        </row>
        <row r="478">
          <cell r="A478" t="str">
            <v>483</v>
          </cell>
          <cell r="B478" t="str">
            <v>IOWA CITY</v>
          </cell>
          <cell r="C478">
            <v>56458399</v>
          </cell>
          <cell r="D478">
            <v>0</v>
          </cell>
          <cell r="E478">
            <v>56458399</v>
          </cell>
          <cell r="F478">
            <v>0</v>
          </cell>
          <cell r="G478">
            <v>2333912</v>
          </cell>
          <cell r="H478">
            <v>2720389</v>
          </cell>
          <cell r="I478">
            <v>1867190</v>
          </cell>
          <cell r="J478">
            <v>2330393</v>
          </cell>
          <cell r="K478">
            <v>29463239.692000002</v>
          </cell>
          <cell r="L478">
            <v>46031372</v>
          </cell>
          <cell r="M478">
            <v>1000</v>
          </cell>
          <cell r="N478">
            <v>3808043</v>
          </cell>
          <cell r="O478">
            <v>17477592</v>
          </cell>
          <cell r="P478">
            <v>38537158</v>
          </cell>
          <cell r="Q478">
            <v>201028687.692</v>
          </cell>
          <cell r="R478">
            <v>24426000</v>
          </cell>
          <cell r="S478">
            <v>9702697</v>
          </cell>
          <cell r="T478">
            <v>300000</v>
          </cell>
          <cell r="U478">
            <v>14279568</v>
          </cell>
          <cell r="V478">
            <v>8834675</v>
          </cell>
          <cell r="W478">
            <v>9544370</v>
          </cell>
          <cell r="X478">
            <v>14256417</v>
          </cell>
          <cell r="Y478">
            <v>32530291</v>
          </cell>
          <cell r="Z478">
            <v>113874018</v>
          </cell>
          <cell r="AA478">
            <v>59455617</v>
          </cell>
          <cell r="AB478">
            <v>173329635</v>
          </cell>
          <cell r="AC478">
            <v>38537158</v>
          </cell>
          <cell r="AD478">
            <v>211866793</v>
          </cell>
          <cell r="AE478">
            <v>-10838105.307999998</v>
          </cell>
          <cell r="AF478">
            <v>133730385</v>
          </cell>
          <cell r="AG478">
            <v>122892279.692</v>
          </cell>
        </row>
        <row r="479">
          <cell r="A479" t="str">
            <v>484</v>
          </cell>
          <cell r="B479" t="str">
            <v>LONE TREE</v>
          </cell>
          <cell r="C479">
            <v>265291</v>
          </cell>
          <cell r="D479">
            <v>0</v>
          </cell>
          <cell r="E479">
            <v>265291</v>
          </cell>
          <cell r="F479">
            <v>0</v>
          </cell>
          <cell r="G479">
            <v>382270</v>
          </cell>
          <cell r="H479">
            <v>436822</v>
          </cell>
          <cell r="I479">
            <v>4990</v>
          </cell>
          <cell r="J479">
            <v>5442</v>
          </cell>
          <cell r="K479">
            <v>159275</v>
          </cell>
          <cell r="L479">
            <v>332093</v>
          </cell>
          <cell r="M479">
            <v>0</v>
          </cell>
          <cell r="N479">
            <v>55208</v>
          </cell>
          <cell r="O479">
            <v>500000</v>
          </cell>
          <cell r="P479">
            <v>162278</v>
          </cell>
          <cell r="Q479">
            <v>2303669</v>
          </cell>
          <cell r="R479">
            <v>95176</v>
          </cell>
          <cell r="S479">
            <v>314058</v>
          </cell>
          <cell r="T479">
            <v>63418</v>
          </cell>
          <cell r="U479">
            <v>57108</v>
          </cell>
          <cell r="V479">
            <v>190411</v>
          </cell>
          <cell r="W479">
            <v>103594</v>
          </cell>
          <cell r="X479">
            <v>209190</v>
          </cell>
          <cell r="Y479">
            <v>500000</v>
          </cell>
          <cell r="Z479">
            <v>1532955</v>
          </cell>
          <cell r="AA479">
            <v>259000</v>
          </cell>
          <cell r="AB479">
            <v>1791955</v>
          </cell>
          <cell r="AC479">
            <v>162278</v>
          </cell>
          <cell r="AD479">
            <v>1954233</v>
          </cell>
          <cell r="AE479">
            <v>349436</v>
          </cell>
          <cell r="AF479">
            <v>2199005</v>
          </cell>
          <cell r="AG479">
            <v>2548441</v>
          </cell>
        </row>
        <row r="480">
          <cell r="A480" t="str">
            <v>485</v>
          </cell>
          <cell r="B480" t="str">
            <v>NORTH LIBERTY</v>
          </cell>
          <cell r="C480">
            <v>9197659</v>
          </cell>
          <cell r="D480">
            <v>0</v>
          </cell>
          <cell r="E480">
            <v>9197659</v>
          </cell>
          <cell r="F480">
            <v>0</v>
          </cell>
          <cell r="G480">
            <v>4061816</v>
          </cell>
          <cell r="H480">
            <v>212894</v>
          </cell>
          <cell r="I480">
            <v>589600</v>
          </cell>
          <cell r="J480">
            <v>155400</v>
          </cell>
          <cell r="K480">
            <v>4714655</v>
          </cell>
          <cell r="L480">
            <v>10246204</v>
          </cell>
          <cell r="M480">
            <v>0</v>
          </cell>
          <cell r="N480">
            <v>67500</v>
          </cell>
          <cell r="O480">
            <v>5274167</v>
          </cell>
          <cell r="P480">
            <v>12332845</v>
          </cell>
          <cell r="Q480">
            <v>46852740</v>
          </cell>
          <cell r="R480">
            <v>3831209</v>
          </cell>
          <cell r="S480">
            <v>2479230</v>
          </cell>
          <cell r="T480">
            <v>105000</v>
          </cell>
          <cell r="U480">
            <v>4396418</v>
          </cell>
          <cell r="V480">
            <v>2043923</v>
          </cell>
          <cell r="W480">
            <v>1720311</v>
          </cell>
          <cell r="X480">
            <v>4737163</v>
          </cell>
          <cell r="Y480">
            <v>9689000</v>
          </cell>
          <cell r="Z480">
            <v>29002254</v>
          </cell>
          <cell r="AA480">
            <v>6643186</v>
          </cell>
          <cell r="AB480">
            <v>35645440</v>
          </cell>
          <cell r="AC480">
            <v>12332845</v>
          </cell>
          <cell r="AD480">
            <v>47978285</v>
          </cell>
          <cell r="AE480">
            <v>-1125545</v>
          </cell>
          <cell r="AF480">
            <v>14186627</v>
          </cell>
          <cell r="AG480">
            <v>13061082</v>
          </cell>
        </row>
        <row r="481">
          <cell r="A481" t="str">
            <v>486</v>
          </cell>
          <cell r="B481" t="str">
            <v>OXFORD</v>
          </cell>
          <cell r="C481">
            <v>213779</v>
          </cell>
          <cell r="D481">
            <v>0</v>
          </cell>
          <cell r="E481">
            <v>213779</v>
          </cell>
          <cell r="F481">
            <v>0</v>
          </cell>
          <cell r="G481">
            <v>156000</v>
          </cell>
          <cell r="H481">
            <v>4316</v>
          </cell>
          <cell r="I481">
            <v>2600</v>
          </cell>
          <cell r="J481">
            <v>14000</v>
          </cell>
          <cell r="K481">
            <v>151076</v>
          </cell>
          <cell r="L481">
            <v>262700</v>
          </cell>
          <cell r="M481">
            <v>0</v>
          </cell>
          <cell r="N481">
            <v>15000</v>
          </cell>
          <cell r="O481">
            <v>0</v>
          </cell>
          <cell r="P481">
            <v>0</v>
          </cell>
          <cell r="Q481">
            <v>819471</v>
          </cell>
          <cell r="R481">
            <v>52000</v>
          </cell>
          <cell r="S481">
            <v>178000</v>
          </cell>
          <cell r="T481">
            <v>0</v>
          </cell>
          <cell r="U481">
            <v>54500</v>
          </cell>
          <cell r="V481">
            <v>2000</v>
          </cell>
          <cell r="W481">
            <v>117400</v>
          </cell>
          <cell r="X481">
            <v>166888</v>
          </cell>
          <cell r="Y481">
            <v>0</v>
          </cell>
          <cell r="Z481">
            <v>570788</v>
          </cell>
          <cell r="AA481">
            <v>234631</v>
          </cell>
          <cell r="AB481">
            <v>805419</v>
          </cell>
          <cell r="AC481">
            <v>0</v>
          </cell>
          <cell r="AD481">
            <v>805419</v>
          </cell>
          <cell r="AE481">
            <v>14052</v>
          </cell>
          <cell r="AF481">
            <v>554348</v>
          </cell>
          <cell r="AG481">
            <v>568400</v>
          </cell>
        </row>
        <row r="482">
          <cell r="A482" t="str">
            <v>487</v>
          </cell>
          <cell r="B482" t="str">
            <v>SHUEYVILLE</v>
          </cell>
          <cell r="C482">
            <v>212515</v>
          </cell>
          <cell r="D482">
            <v>0</v>
          </cell>
          <cell r="E482">
            <v>212515</v>
          </cell>
          <cell r="F482">
            <v>0</v>
          </cell>
          <cell r="G482">
            <v>465440</v>
          </cell>
          <cell r="H482">
            <v>8509</v>
          </cell>
          <cell r="I482">
            <v>4500</v>
          </cell>
          <cell r="J482">
            <v>10000</v>
          </cell>
          <cell r="K482">
            <v>30000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166717</v>
          </cell>
          <cell r="Q482">
            <v>897681</v>
          </cell>
          <cell r="R482">
            <v>62550</v>
          </cell>
          <cell r="S482">
            <v>81000</v>
          </cell>
          <cell r="T482">
            <v>0</v>
          </cell>
          <cell r="U482">
            <v>36240</v>
          </cell>
          <cell r="V482">
            <v>9500</v>
          </cell>
          <cell r="W482">
            <v>111500</v>
          </cell>
          <cell r="X482">
            <v>166717</v>
          </cell>
          <cell r="Y482">
            <v>1400000</v>
          </cell>
          <cell r="Z482">
            <v>1867507</v>
          </cell>
          <cell r="AA482">
            <v>0</v>
          </cell>
          <cell r="AB482">
            <v>1867507</v>
          </cell>
          <cell r="AC482">
            <v>166717</v>
          </cell>
          <cell r="AD482">
            <v>2034224</v>
          </cell>
          <cell r="AE482">
            <v>-1136543</v>
          </cell>
          <cell r="AF482">
            <v>2761878</v>
          </cell>
          <cell r="AG482">
            <v>1625335</v>
          </cell>
        </row>
        <row r="483">
          <cell r="A483" t="str">
            <v>488</v>
          </cell>
          <cell r="B483" t="str">
            <v>SOLON</v>
          </cell>
          <cell r="C483">
            <v>1163628</v>
          </cell>
          <cell r="D483">
            <v>0</v>
          </cell>
          <cell r="E483">
            <v>1163628</v>
          </cell>
          <cell r="F483">
            <v>0</v>
          </cell>
          <cell r="G483">
            <v>639924</v>
          </cell>
          <cell r="H483">
            <v>170165</v>
          </cell>
          <cell r="I483">
            <v>87975</v>
          </cell>
          <cell r="J483">
            <v>21605</v>
          </cell>
          <cell r="K483">
            <v>392456</v>
          </cell>
          <cell r="L483">
            <v>1206450</v>
          </cell>
          <cell r="M483">
            <v>0</v>
          </cell>
          <cell r="N483">
            <v>35600</v>
          </cell>
          <cell r="O483">
            <v>1000000</v>
          </cell>
          <cell r="P483">
            <v>587532</v>
          </cell>
          <cell r="Q483">
            <v>5305335</v>
          </cell>
          <cell r="R483">
            <v>213669</v>
          </cell>
          <cell r="S483">
            <v>900985</v>
          </cell>
          <cell r="T483">
            <v>0</v>
          </cell>
          <cell r="U483">
            <v>532033</v>
          </cell>
          <cell r="V483">
            <v>57308</v>
          </cell>
          <cell r="W483">
            <v>362325</v>
          </cell>
          <cell r="X483">
            <v>506617</v>
          </cell>
          <cell r="Y483">
            <v>60000</v>
          </cell>
          <cell r="Z483">
            <v>2632937</v>
          </cell>
          <cell r="AA483">
            <v>1961125</v>
          </cell>
          <cell r="AB483">
            <v>4594062</v>
          </cell>
          <cell r="AC483">
            <v>587532</v>
          </cell>
          <cell r="AD483">
            <v>5181594</v>
          </cell>
          <cell r="AE483">
            <v>123741</v>
          </cell>
          <cell r="AF483">
            <v>3398821</v>
          </cell>
          <cell r="AG483">
            <v>3522562</v>
          </cell>
        </row>
        <row r="484">
          <cell r="A484" t="str">
            <v>489</v>
          </cell>
          <cell r="B484" t="str">
            <v>SWISHER</v>
          </cell>
          <cell r="C484">
            <v>220599</v>
          </cell>
          <cell r="D484">
            <v>0</v>
          </cell>
          <cell r="E484">
            <v>220599</v>
          </cell>
          <cell r="F484">
            <v>0</v>
          </cell>
          <cell r="G484">
            <v>283857</v>
          </cell>
          <cell r="H484">
            <v>294488</v>
          </cell>
          <cell r="I484">
            <v>1355</v>
          </cell>
          <cell r="J484">
            <v>3350</v>
          </cell>
          <cell r="K484">
            <v>142028.5</v>
          </cell>
          <cell r="L484">
            <v>286043</v>
          </cell>
          <cell r="M484">
            <v>200</v>
          </cell>
          <cell r="N484">
            <v>4700</v>
          </cell>
          <cell r="O484">
            <v>0</v>
          </cell>
          <cell r="P484">
            <v>1229401</v>
          </cell>
          <cell r="Q484">
            <v>2466021.5</v>
          </cell>
          <cell r="R484">
            <v>79568</v>
          </cell>
          <cell r="S484">
            <v>306628</v>
          </cell>
          <cell r="T484">
            <v>0</v>
          </cell>
          <cell r="U484">
            <v>100334</v>
          </cell>
          <cell r="V484">
            <v>46000</v>
          </cell>
          <cell r="W484">
            <v>86822</v>
          </cell>
          <cell r="X484">
            <v>376430</v>
          </cell>
          <cell r="Y484">
            <v>0</v>
          </cell>
          <cell r="Z484">
            <v>995782</v>
          </cell>
          <cell r="AA484">
            <v>135259</v>
          </cell>
          <cell r="AB484">
            <v>1131041</v>
          </cell>
          <cell r="AC484">
            <v>1229401</v>
          </cell>
          <cell r="AD484">
            <v>2360442</v>
          </cell>
          <cell r="AE484">
            <v>105579.5</v>
          </cell>
          <cell r="AF484">
            <v>1314755</v>
          </cell>
          <cell r="AG484">
            <v>1420334.5</v>
          </cell>
        </row>
        <row r="485">
          <cell r="A485" t="str">
            <v>490</v>
          </cell>
          <cell r="B485" t="str">
            <v>TIFFIN</v>
          </cell>
          <cell r="C485">
            <v>1424280</v>
          </cell>
          <cell r="D485">
            <v>0</v>
          </cell>
          <cell r="E485">
            <v>1424280</v>
          </cell>
          <cell r="F485">
            <v>0</v>
          </cell>
          <cell r="G485">
            <v>879683</v>
          </cell>
          <cell r="H485">
            <v>57692</v>
          </cell>
          <cell r="I485">
            <v>327500</v>
          </cell>
          <cell r="J485">
            <v>33391</v>
          </cell>
          <cell r="K485">
            <v>2179150</v>
          </cell>
          <cell r="L485">
            <v>1502100</v>
          </cell>
          <cell r="M485">
            <v>0</v>
          </cell>
          <cell r="N485">
            <v>181000</v>
          </cell>
          <cell r="O485">
            <v>7300000</v>
          </cell>
          <cell r="P485">
            <v>1484108</v>
          </cell>
          <cell r="Q485">
            <v>15368904</v>
          </cell>
          <cell r="R485">
            <v>319034</v>
          </cell>
          <cell r="S485">
            <v>294086</v>
          </cell>
          <cell r="T485">
            <v>0</v>
          </cell>
          <cell r="U485">
            <v>230395</v>
          </cell>
          <cell r="V485">
            <v>217261</v>
          </cell>
          <cell r="W485">
            <v>319991</v>
          </cell>
          <cell r="X485">
            <v>1012710</v>
          </cell>
          <cell r="Y485">
            <v>7593371</v>
          </cell>
          <cell r="Z485">
            <v>9986848</v>
          </cell>
          <cell r="AA485">
            <v>3052557</v>
          </cell>
          <cell r="AB485">
            <v>13039405</v>
          </cell>
          <cell r="AC485">
            <v>1484108</v>
          </cell>
          <cell r="AD485">
            <v>14523513</v>
          </cell>
          <cell r="AE485">
            <v>845391</v>
          </cell>
          <cell r="AF485">
            <v>3405295</v>
          </cell>
          <cell r="AG485">
            <v>4250686</v>
          </cell>
        </row>
        <row r="486">
          <cell r="A486" t="str">
            <v>491</v>
          </cell>
          <cell r="B486" t="str">
            <v>UNIVERSITY HEIGHTS</v>
          </cell>
          <cell r="C486">
            <v>793118</v>
          </cell>
          <cell r="D486">
            <v>0</v>
          </cell>
          <cell r="E486">
            <v>793118</v>
          </cell>
          <cell r="F486">
            <v>0</v>
          </cell>
          <cell r="G486">
            <v>47481</v>
          </cell>
          <cell r="H486">
            <v>7589</v>
          </cell>
          <cell r="I486">
            <v>43390</v>
          </cell>
          <cell r="J486">
            <v>5000</v>
          </cell>
          <cell r="K486">
            <v>134436</v>
          </cell>
          <cell r="L486">
            <v>1000</v>
          </cell>
          <cell r="M486">
            <v>29257</v>
          </cell>
          <cell r="N486">
            <v>195750</v>
          </cell>
          <cell r="O486">
            <v>267500</v>
          </cell>
          <cell r="P486">
            <v>0</v>
          </cell>
          <cell r="Q486">
            <v>1524521</v>
          </cell>
          <cell r="R486">
            <v>567521</v>
          </cell>
          <cell r="S486">
            <v>308100</v>
          </cell>
          <cell r="T486">
            <v>0</v>
          </cell>
          <cell r="U486">
            <v>59368</v>
          </cell>
          <cell r="V486">
            <v>62481</v>
          </cell>
          <cell r="W486">
            <v>108683</v>
          </cell>
          <cell r="X486">
            <v>44470</v>
          </cell>
          <cell r="Y486">
            <v>361000</v>
          </cell>
          <cell r="Z486">
            <v>1511623</v>
          </cell>
          <cell r="AA486">
            <v>0</v>
          </cell>
          <cell r="AB486">
            <v>1511623</v>
          </cell>
          <cell r="AC486">
            <v>0</v>
          </cell>
          <cell r="AD486">
            <v>1511623</v>
          </cell>
          <cell r="AE486">
            <v>12898</v>
          </cell>
          <cell r="AF486">
            <v>564316</v>
          </cell>
          <cell r="AG486">
            <v>577214</v>
          </cell>
        </row>
        <row r="487">
          <cell r="A487" t="str">
            <v>492</v>
          </cell>
          <cell r="B487" t="str">
            <v>ANAMOSA</v>
          </cell>
          <cell r="C487">
            <v>1927421</v>
          </cell>
          <cell r="D487">
            <v>0</v>
          </cell>
          <cell r="E487">
            <v>1927421</v>
          </cell>
          <cell r="F487">
            <v>0</v>
          </cell>
          <cell r="G487">
            <v>189902</v>
          </cell>
          <cell r="H487">
            <v>596647</v>
          </cell>
          <cell r="I487">
            <v>8325</v>
          </cell>
          <cell r="J487">
            <v>67050</v>
          </cell>
          <cell r="K487">
            <v>2222899</v>
          </cell>
          <cell r="L487">
            <v>2763555</v>
          </cell>
          <cell r="M487">
            <v>0</v>
          </cell>
          <cell r="N487">
            <v>291596</v>
          </cell>
          <cell r="O487">
            <v>2160000</v>
          </cell>
          <cell r="P487">
            <v>4116397</v>
          </cell>
          <cell r="Q487">
            <v>14343792</v>
          </cell>
          <cell r="R487">
            <v>1012702</v>
          </cell>
          <cell r="S487">
            <v>940038</v>
          </cell>
          <cell r="T487">
            <v>0</v>
          </cell>
          <cell r="U487">
            <v>818266</v>
          </cell>
          <cell r="V487">
            <v>73685</v>
          </cell>
          <cell r="W487">
            <v>576690</v>
          </cell>
          <cell r="X487">
            <v>261043</v>
          </cell>
          <cell r="Y487">
            <v>6412965</v>
          </cell>
          <cell r="Z487">
            <v>10095389</v>
          </cell>
          <cell r="AA487">
            <v>2227451</v>
          </cell>
          <cell r="AB487">
            <v>12322840</v>
          </cell>
          <cell r="AC487">
            <v>4116397</v>
          </cell>
          <cell r="AD487">
            <v>16439237</v>
          </cell>
          <cell r="AE487">
            <v>-2095445</v>
          </cell>
          <cell r="AF487">
            <v>8749192</v>
          </cell>
          <cell r="AG487">
            <v>6653747</v>
          </cell>
        </row>
        <row r="488">
          <cell r="A488" t="str">
            <v>494</v>
          </cell>
          <cell r="B488" t="str">
            <v>MARTELLE</v>
          </cell>
          <cell r="C488">
            <v>87264</v>
          </cell>
          <cell r="D488">
            <v>0</v>
          </cell>
          <cell r="E488">
            <v>87264</v>
          </cell>
          <cell r="F488">
            <v>0</v>
          </cell>
          <cell r="G488">
            <v>0</v>
          </cell>
          <cell r="H488">
            <v>23756</v>
          </cell>
          <cell r="I488">
            <v>600</v>
          </cell>
          <cell r="J488">
            <v>12461</v>
          </cell>
          <cell r="K488">
            <v>38120</v>
          </cell>
          <cell r="L488">
            <v>136265</v>
          </cell>
          <cell r="M488">
            <v>0</v>
          </cell>
          <cell r="N488">
            <v>0</v>
          </cell>
          <cell r="O488">
            <v>0</v>
          </cell>
          <cell r="P488">
            <v>10650</v>
          </cell>
          <cell r="Q488">
            <v>309116</v>
          </cell>
          <cell r="R488">
            <v>83800</v>
          </cell>
          <cell r="S488">
            <v>68275</v>
          </cell>
          <cell r="T488">
            <v>0</v>
          </cell>
          <cell r="U488">
            <v>47334</v>
          </cell>
          <cell r="V488">
            <v>1000</v>
          </cell>
          <cell r="W488">
            <v>48319</v>
          </cell>
          <cell r="X488">
            <v>0</v>
          </cell>
          <cell r="Y488">
            <v>0</v>
          </cell>
          <cell r="Z488">
            <v>248728</v>
          </cell>
          <cell r="AA488">
            <v>162123</v>
          </cell>
          <cell r="AB488">
            <v>410851</v>
          </cell>
          <cell r="AC488">
            <v>10650</v>
          </cell>
          <cell r="AD488">
            <v>421501</v>
          </cell>
          <cell r="AE488">
            <v>-112385</v>
          </cell>
          <cell r="AF488">
            <v>201407</v>
          </cell>
          <cell r="AG488">
            <v>89022</v>
          </cell>
        </row>
        <row r="489">
          <cell r="A489" t="str">
            <v>495</v>
          </cell>
          <cell r="B489" t="str">
            <v>MONTICELLO</v>
          </cell>
          <cell r="C489">
            <v>1681919</v>
          </cell>
          <cell r="D489">
            <v>0</v>
          </cell>
          <cell r="E489">
            <v>1681919</v>
          </cell>
          <cell r="F489">
            <v>0</v>
          </cell>
          <cell r="G489">
            <v>700000</v>
          </cell>
          <cell r="H489">
            <v>373727</v>
          </cell>
          <cell r="I489">
            <v>239850</v>
          </cell>
          <cell r="J489">
            <v>206962</v>
          </cell>
          <cell r="K489">
            <v>2681158</v>
          </cell>
          <cell r="L489">
            <v>2011761</v>
          </cell>
          <cell r="M489">
            <v>7130</v>
          </cell>
          <cell r="N489">
            <v>140010</v>
          </cell>
          <cell r="O489">
            <v>310750</v>
          </cell>
          <cell r="P489">
            <v>1656764</v>
          </cell>
          <cell r="Q489">
            <v>10010031</v>
          </cell>
          <cell r="R489">
            <v>1341163</v>
          </cell>
          <cell r="S489">
            <v>773820</v>
          </cell>
          <cell r="T489">
            <v>0</v>
          </cell>
          <cell r="U489">
            <v>860678</v>
          </cell>
          <cell r="V489">
            <v>136409</v>
          </cell>
          <cell r="W489">
            <v>486722</v>
          </cell>
          <cell r="X489">
            <v>1146261</v>
          </cell>
          <cell r="Y489">
            <v>1993232</v>
          </cell>
          <cell r="Z489">
            <v>6738285</v>
          </cell>
          <cell r="AA489">
            <v>1680634</v>
          </cell>
          <cell r="AB489">
            <v>8418919</v>
          </cell>
          <cell r="AC489">
            <v>1656764</v>
          </cell>
          <cell r="AD489">
            <v>10075683</v>
          </cell>
          <cell r="AE489">
            <v>-65652</v>
          </cell>
          <cell r="AF489">
            <v>2962020</v>
          </cell>
          <cell r="AG489">
            <v>2896368</v>
          </cell>
        </row>
        <row r="490">
          <cell r="A490" t="str">
            <v>496</v>
          </cell>
          <cell r="B490" t="str">
            <v>MORLEY</v>
          </cell>
          <cell r="C490">
            <v>9795</v>
          </cell>
          <cell r="D490">
            <v>0</v>
          </cell>
          <cell r="E490">
            <v>9795</v>
          </cell>
          <cell r="F490">
            <v>0</v>
          </cell>
          <cell r="G490">
            <v>0</v>
          </cell>
          <cell r="H490">
            <v>8894</v>
          </cell>
          <cell r="I490">
            <v>0</v>
          </cell>
          <cell r="J490">
            <v>398</v>
          </cell>
          <cell r="K490">
            <v>27795</v>
          </cell>
          <cell r="L490">
            <v>19845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66727</v>
          </cell>
          <cell r="R490">
            <v>11350</v>
          </cell>
          <cell r="S490">
            <v>27750</v>
          </cell>
          <cell r="T490">
            <v>100</v>
          </cell>
          <cell r="U490">
            <v>16324</v>
          </cell>
          <cell r="V490">
            <v>250</v>
          </cell>
          <cell r="W490">
            <v>10043</v>
          </cell>
          <cell r="X490">
            <v>0</v>
          </cell>
          <cell r="Y490">
            <v>0</v>
          </cell>
          <cell r="Z490">
            <v>65817</v>
          </cell>
          <cell r="AA490">
            <v>16962</v>
          </cell>
          <cell r="AB490">
            <v>82779</v>
          </cell>
          <cell r="AC490">
            <v>0</v>
          </cell>
          <cell r="AD490">
            <v>82779</v>
          </cell>
          <cell r="AE490">
            <v>-16052</v>
          </cell>
          <cell r="AF490">
            <v>141602</v>
          </cell>
          <cell r="AG490">
            <v>125550</v>
          </cell>
        </row>
        <row r="491">
          <cell r="A491" t="str">
            <v>497</v>
          </cell>
          <cell r="B491" t="str">
            <v>OLIN</v>
          </cell>
          <cell r="C491">
            <v>187125</v>
          </cell>
          <cell r="D491">
            <v>0</v>
          </cell>
          <cell r="E491">
            <v>187125</v>
          </cell>
          <cell r="F491">
            <v>0</v>
          </cell>
          <cell r="G491">
            <v>0</v>
          </cell>
          <cell r="H491">
            <v>60488</v>
          </cell>
          <cell r="I491">
            <v>1810</v>
          </cell>
          <cell r="J491">
            <v>1600</v>
          </cell>
          <cell r="K491">
            <v>128175</v>
          </cell>
          <cell r="L491">
            <v>336800</v>
          </cell>
          <cell r="M491">
            <v>3513</v>
          </cell>
          <cell r="N491">
            <v>17550</v>
          </cell>
          <cell r="O491">
            <v>0</v>
          </cell>
          <cell r="P491">
            <v>206866</v>
          </cell>
          <cell r="Q491">
            <v>943927</v>
          </cell>
          <cell r="R491">
            <v>99945</v>
          </cell>
          <cell r="S491">
            <v>149675</v>
          </cell>
          <cell r="T491">
            <v>2250</v>
          </cell>
          <cell r="U491">
            <v>38677</v>
          </cell>
          <cell r="V491">
            <v>2500</v>
          </cell>
          <cell r="W491">
            <v>76565</v>
          </cell>
          <cell r="X491">
            <v>57455</v>
          </cell>
          <cell r="Y491">
            <v>125233</v>
          </cell>
          <cell r="Z491">
            <v>552300</v>
          </cell>
          <cell r="AA491">
            <v>155319</v>
          </cell>
          <cell r="AB491">
            <v>707619</v>
          </cell>
          <cell r="AC491">
            <v>206866</v>
          </cell>
          <cell r="AD491">
            <v>914485</v>
          </cell>
          <cell r="AE491">
            <v>29442</v>
          </cell>
          <cell r="AF491">
            <v>8844</v>
          </cell>
          <cell r="AG491">
            <v>38286</v>
          </cell>
        </row>
        <row r="492">
          <cell r="A492" t="str">
            <v>498</v>
          </cell>
          <cell r="B492" t="str">
            <v>ONSLOW</v>
          </cell>
          <cell r="C492">
            <v>46989</v>
          </cell>
          <cell r="D492">
            <v>0</v>
          </cell>
          <cell r="E492">
            <v>46989</v>
          </cell>
          <cell r="F492">
            <v>0</v>
          </cell>
          <cell r="G492">
            <v>0</v>
          </cell>
          <cell r="H492">
            <v>27937</v>
          </cell>
          <cell r="I492">
            <v>140</v>
          </cell>
          <cell r="J492">
            <v>3500</v>
          </cell>
          <cell r="K492">
            <v>32664</v>
          </cell>
          <cell r="L492">
            <v>100000</v>
          </cell>
          <cell r="M492">
            <v>0</v>
          </cell>
          <cell r="N492">
            <v>3000</v>
          </cell>
          <cell r="O492">
            <v>0</v>
          </cell>
          <cell r="P492">
            <v>0</v>
          </cell>
          <cell r="Q492">
            <v>214230</v>
          </cell>
          <cell r="R492">
            <v>16058</v>
          </cell>
          <cell r="S492">
            <v>45500</v>
          </cell>
          <cell r="T492">
            <v>150</v>
          </cell>
          <cell r="U492">
            <v>27000</v>
          </cell>
          <cell r="V492">
            <v>1000</v>
          </cell>
          <cell r="W492">
            <v>31100</v>
          </cell>
          <cell r="X492">
            <v>0</v>
          </cell>
          <cell r="Y492">
            <v>0</v>
          </cell>
          <cell r="Z492">
            <v>120808</v>
          </cell>
          <cell r="AA492">
            <v>67345</v>
          </cell>
          <cell r="AB492">
            <v>188153</v>
          </cell>
          <cell r="AC492">
            <v>0</v>
          </cell>
          <cell r="AD492">
            <v>188153</v>
          </cell>
          <cell r="AE492">
            <v>26077</v>
          </cell>
          <cell r="AF492">
            <v>282147</v>
          </cell>
          <cell r="AG492">
            <v>308224</v>
          </cell>
        </row>
        <row r="493">
          <cell r="A493" t="str">
            <v>499</v>
          </cell>
          <cell r="B493" t="str">
            <v>OXFORD JUNCTION</v>
          </cell>
          <cell r="C493">
            <v>129684</v>
          </cell>
          <cell r="D493">
            <v>0</v>
          </cell>
          <cell r="E493">
            <v>129684</v>
          </cell>
          <cell r="F493">
            <v>0</v>
          </cell>
          <cell r="G493">
            <v>0</v>
          </cell>
          <cell r="H493">
            <v>53012</v>
          </cell>
          <cell r="I493">
            <v>2450</v>
          </cell>
          <cell r="J493">
            <v>8127</v>
          </cell>
          <cell r="K493">
            <v>83989</v>
          </cell>
          <cell r="L493">
            <v>241795</v>
          </cell>
          <cell r="M493">
            <v>0</v>
          </cell>
          <cell r="N493">
            <v>10630</v>
          </cell>
          <cell r="O493">
            <v>0</v>
          </cell>
          <cell r="P493">
            <v>41886</v>
          </cell>
          <cell r="Q493">
            <v>571573</v>
          </cell>
          <cell r="R493">
            <v>57100</v>
          </cell>
          <cell r="S493">
            <v>132808</v>
          </cell>
          <cell r="T493">
            <v>0</v>
          </cell>
          <cell r="U493">
            <v>46275</v>
          </cell>
          <cell r="V493">
            <v>0</v>
          </cell>
          <cell r="W493">
            <v>67495</v>
          </cell>
          <cell r="X493">
            <v>34413</v>
          </cell>
          <cell r="Y493">
            <v>0</v>
          </cell>
          <cell r="Z493">
            <v>338091</v>
          </cell>
          <cell r="AA493">
            <v>194825</v>
          </cell>
          <cell r="AB493">
            <v>532916</v>
          </cell>
          <cell r="AC493">
            <v>41886</v>
          </cell>
          <cell r="AD493">
            <v>574802</v>
          </cell>
          <cell r="AE493">
            <v>-3229</v>
          </cell>
          <cell r="AF493">
            <v>480297</v>
          </cell>
          <cell r="AG493">
            <v>477068</v>
          </cell>
        </row>
        <row r="494">
          <cell r="A494" t="str">
            <v>500</v>
          </cell>
          <cell r="B494" t="str">
            <v>WYOMING</v>
          </cell>
          <cell r="C494">
            <v>185961</v>
          </cell>
          <cell r="D494">
            <v>0</v>
          </cell>
          <cell r="E494">
            <v>185961</v>
          </cell>
          <cell r="F494">
            <v>0</v>
          </cell>
          <cell r="G494">
            <v>0</v>
          </cell>
          <cell r="H494">
            <v>47079</v>
          </cell>
          <cell r="I494">
            <v>1050</v>
          </cell>
          <cell r="J494">
            <v>16371</v>
          </cell>
          <cell r="K494">
            <v>99758</v>
          </cell>
          <cell r="L494">
            <v>679784</v>
          </cell>
          <cell r="M494">
            <v>7572</v>
          </cell>
          <cell r="N494">
            <v>161780</v>
          </cell>
          <cell r="O494">
            <v>0</v>
          </cell>
          <cell r="P494">
            <v>259321</v>
          </cell>
          <cell r="Q494">
            <v>1458676</v>
          </cell>
          <cell r="R494">
            <v>43550</v>
          </cell>
          <cell r="S494">
            <v>216104</v>
          </cell>
          <cell r="T494">
            <v>0</v>
          </cell>
          <cell r="U494">
            <v>242362</v>
          </cell>
          <cell r="V494">
            <v>0</v>
          </cell>
          <cell r="W494">
            <v>91382</v>
          </cell>
          <cell r="X494">
            <v>45000</v>
          </cell>
          <cell r="Y494">
            <v>0</v>
          </cell>
          <cell r="Z494">
            <v>638398</v>
          </cell>
          <cell r="AA494">
            <v>674537</v>
          </cell>
          <cell r="AB494">
            <v>1312935</v>
          </cell>
          <cell r="AC494">
            <v>259321</v>
          </cell>
          <cell r="AD494">
            <v>1572256</v>
          </cell>
          <cell r="AE494">
            <v>-113580</v>
          </cell>
          <cell r="AF494">
            <v>948136</v>
          </cell>
          <cell r="AG494">
            <v>834556</v>
          </cell>
        </row>
        <row r="495">
          <cell r="A495" t="str">
            <v>501</v>
          </cell>
          <cell r="B495" t="str">
            <v>DELTA</v>
          </cell>
          <cell r="C495">
            <v>38331</v>
          </cell>
          <cell r="D495">
            <v>0</v>
          </cell>
          <cell r="E495">
            <v>38331</v>
          </cell>
          <cell r="F495">
            <v>0</v>
          </cell>
          <cell r="G495">
            <v>0</v>
          </cell>
          <cell r="H495">
            <v>32109</v>
          </cell>
          <cell r="I495">
            <v>300</v>
          </cell>
          <cell r="J495">
            <v>50</v>
          </cell>
          <cell r="K495">
            <v>39612</v>
          </cell>
          <cell r="L495">
            <v>176000</v>
          </cell>
          <cell r="M495">
            <v>0</v>
          </cell>
          <cell r="N495">
            <v>2000</v>
          </cell>
          <cell r="O495">
            <v>0</v>
          </cell>
          <cell r="P495">
            <v>0</v>
          </cell>
          <cell r="Q495">
            <v>288402</v>
          </cell>
          <cell r="R495">
            <v>1100</v>
          </cell>
          <cell r="S495">
            <v>68771</v>
          </cell>
          <cell r="T495">
            <v>0</v>
          </cell>
          <cell r="U495">
            <v>500</v>
          </cell>
          <cell r="V495">
            <v>0</v>
          </cell>
          <cell r="W495">
            <v>42031</v>
          </cell>
          <cell r="X495">
            <v>0</v>
          </cell>
          <cell r="Y495">
            <v>0</v>
          </cell>
          <cell r="Z495">
            <v>112402</v>
          </cell>
          <cell r="AA495">
            <v>176000</v>
          </cell>
          <cell r="AB495">
            <v>288402</v>
          </cell>
          <cell r="AC495">
            <v>0</v>
          </cell>
          <cell r="AD495">
            <v>288402</v>
          </cell>
          <cell r="AE495">
            <v>0</v>
          </cell>
          <cell r="AF495">
            <v>133585</v>
          </cell>
          <cell r="AG495">
            <v>133585</v>
          </cell>
        </row>
        <row r="496">
          <cell r="A496" t="str">
            <v>502</v>
          </cell>
          <cell r="B496" t="str">
            <v>GIBSON</v>
          </cell>
          <cell r="C496">
            <v>3803</v>
          </cell>
          <cell r="D496">
            <v>0</v>
          </cell>
          <cell r="E496">
            <v>3803</v>
          </cell>
          <cell r="F496">
            <v>0</v>
          </cell>
          <cell r="G496">
            <v>0</v>
          </cell>
          <cell r="H496">
            <v>4686</v>
          </cell>
          <cell r="I496">
            <v>0</v>
          </cell>
          <cell r="J496">
            <v>0</v>
          </cell>
          <cell r="K496">
            <v>3870</v>
          </cell>
          <cell r="L496">
            <v>1476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13835</v>
          </cell>
          <cell r="R496">
            <v>800</v>
          </cell>
          <cell r="S496">
            <v>9000</v>
          </cell>
          <cell r="T496">
            <v>200</v>
          </cell>
          <cell r="U496">
            <v>1300</v>
          </cell>
          <cell r="V496">
            <v>850</v>
          </cell>
          <cell r="W496">
            <v>5000</v>
          </cell>
          <cell r="X496">
            <v>0</v>
          </cell>
          <cell r="Y496">
            <v>0</v>
          </cell>
          <cell r="Z496">
            <v>17150</v>
          </cell>
          <cell r="AA496">
            <v>0</v>
          </cell>
          <cell r="AB496">
            <v>17150</v>
          </cell>
          <cell r="AC496">
            <v>0</v>
          </cell>
          <cell r="AD496">
            <v>17150</v>
          </cell>
          <cell r="AE496">
            <v>-3315</v>
          </cell>
          <cell r="AF496">
            <v>84458</v>
          </cell>
          <cell r="AG496">
            <v>81143</v>
          </cell>
        </row>
        <row r="497">
          <cell r="A497" t="str">
            <v>503</v>
          </cell>
          <cell r="B497" t="str">
            <v>HARPER</v>
          </cell>
          <cell r="C497">
            <v>24007</v>
          </cell>
          <cell r="D497">
            <v>0</v>
          </cell>
          <cell r="E497">
            <v>24007</v>
          </cell>
          <cell r="F497">
            <v>0</v>
          </cell>
          <cell r="G497">
            <v>0</v>
          </cell>
          <cell r="H497">
            <v>643</v>
          </cell>
          <cell r="I497">
            <v>100</v>
          </cell>
          <cell r="J497">
            <v>570</v>
          </cell>
          <cell r="K497">
            <v>10254</v>
          </cell>
          <cell r="L497">
            <v>68520</v>
          </cell>
          <cell r="M497">
            <v>0</v>
          </cell>
          <cell r="N497">
            <v>0</v>
          </cell>
          <cell r="O497">
            <v>0</v>
          </cell>
          <cell r="P497">
            <v>14875</v>
          </cell>
          <cell r="Q497">
            <v>118969</v>
          </cell>
          <cell r="R497">
            <v>2130</v>
          </cell>
          <cell r="S497">
            <v>30115</v>
          </cell>
          <cell r="T497">
            <v>0</v>
          </cell>
          <cell r="U497">
            <v>415</v>
          </cell>
          <cell r="V497">
            <v>0</v>
          </cell>
          <cell r="W497">
            <v>5834</v>
          </cell>
          <cell r="X497">
            <v>0</v>
          </cell>
          <cell r="Y497">
            <v>0</v>
          </cell>
          <cell r="Z497">
            <v>38494</v>
          </cell>
          <cell r="AA497">
            <v>52319</v>
          </cell>
          <cell r="AB497">
            <v>90813</v>
          </cell>
          <cell r="AC497">
            <v>14875</v>
          </cell>
          <cell r="AD497">
            <v>105688</v>
          </cell>
          <cell r="AE497">
            <v>13281</v>
          </cell>
          <cell r="AF497">
            <v>176088</v>
          </cell>
          <cell r="AG497">
            <v>189369</v>
          </cell>
        </row>
        <row r="498">
          <cell r="A498" t="str">
            <v>504</v>
          </cell>
          <cell r="B498" t="str">
            <v>HAYESVILLE</v>
          </cell>
          <cell r="C498">
            <v>8412</v>
          </cell>
          <cell r="D498">
            <v>0</v>
          </cell>
          <cell r="E498">
            <v>8412</v>
          </cell>
          <cell r="F498">
            <v>0</v>
          </cell>
          <cell r="G498">
            <v>0</v>
          </cell>
          <cell r="H498">
            <v>3835</v>
          </cell>
          <cell r="I498">
            <v>50</v>
          </cell>
          <cell r="J498">
            <v>150</v>
          </cell>
          <cell r="K498">
            <v>6000</v>
          </cell>
          <cell r="L498">
            <v>2000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20447</v>
          </cell>
          <cell r="R498">
            <v>1012</v>
          </cell>
          <cell r="S498">
            <v>4700</v>
          </cell>
          <cell r="T498">
            <v>0</v>
          </cell>
          <cell r="U498">
            <v>2063</v>
          </cell>
          <cell r="V498">
            <v>2700</v>
          </cell>
          <cell r="W498">
            <v>9300</v>
          </cell>
          <cell r="X498">
            <v>0</v>
          </cell>
          <cell r="Y498">
            <v>0</v>
          </cell>
          <cell r="Z498">
            <v>19775</v>
          </cell>
          <cell r="AA498">
            <v>0</v>
          </cell>
          <cell r="AB498">
            <v>19775</v>
          </cell>
          <cell r="AC498">
            <v>0</v>
          </cell>
          <cell r="AD498">
            <v>19775</v>
          </cell>
          <cell r="AE498">
            <v>672</v>
          </cell>
          <cell r="AF498">
            <v>77713</v>
          </cell>
          <cell r="AG498">
            <v>78385</v>
          </cell>
        </row>
        <row r="499">
          <cell r="A499" t="str">
            <v>505</v>
          </cell>
          <cell r="B499" t="str">
            <v>HEDRICK</v>
          </cell>
          <cell r="C499">
            <v>152091</v>
          </cell>
          <cell r="D499">
            <v>0</v>
          </cell>
          <cell r="E499">
            <v>152091</v>
          </cell>
          <cell r="F499">
            <v>0</v>
          </cell>
          <cell r="G499">
            <v>0</v>
          </cell>
          <cell r="H499">
            <v>73845</v>
          </cell>
          <cell r="I499">
            <v>1000</v>
          </cell>
          <cell r="J499">
            <v>31250</v>
          </cell>
          <cell r="K499">
            <v>98146</v>
          </cell>
          <cell r="L499">
            <v>445100</v>
          </cell>
          <cell r="M499">
            <v>0</v>
          </cell>
          <cell r="N499">
            <v>15000</v>
          </cell>
          <cell r="O499">
            <v>0</v>
          </cell>
          <cell r="P499">
            <v>0</v>
          </cell>
          <cell r="Q499">
            <v>816432</v>
          </cell>
          <cell r="R499">
            <v>13300</v>
          </cell>
          <cell r="S499">
            <v>123998</v>
          </cell>
          <cell r="T499">
            <v>1000</v>
          </cell>
          <cell r="U499">
            <v>59010</v>
          </cell>
          <cell r="V499">
            <v>0</v>
          </cell>
          <cell r="W499">
            <v>128694</v>
          </cell>
          <cell r="X499">
            <v>0</v>
          </cell>
          <cell r="Y499">
            <v>0</v>
          </cell>
          <cell r="Z499">
            <v>326002</v>
          </cell>
          <cell r="AA499">
            <v>439655</v>
          </cell>
          <cell r="AB499">
            <v>765657</v>
          </cell>
          <cell r="AC499">
            <v>0</v>
          </cell>
          <cell r="AD499">
            <v>765657</v>
          </cell>
          <cell r="AE499">
            <v>50775</v>
          </cell>
          <cell r="AF499">
            <v>257070</v>
          </cell>
          <cell r="AG499">
            <v>307845</v>
          </cell>
        </row>
        <row r="500">
          <cell r="A500" t="str">
            <v>506</v>
          </cell>
          <cell r="B500" t="str">
            <v>KEOTA</v>
          </cell>
          <cell r="C500">
            <v>330547</v>
          </cell>
          <cell r="D500">
            <v>0</v>
          </cell>
          <cell r="E500">
            <v>330547</v>
          </cell>
          <cell r="F500">
            <v>0</v>
          </cell>
          <cell r="G500">
            <v>0</v>
          </cell>
          <cell r="H500">
            <v>83736</v>
          </cell>
          <cell r="I500">
            <v>1225</v>
          </cell>
          <cell r="J500">
            <v>989</v>
          </cell>
          <cell r="K500">
            <v>136103.1</v>
          </cell>
          <cell r="L500">
            <v>571450</v>
          </cell>
          <cell r="M500">
            <v>0</v>
          </cell>
          <cell r="N500">
            <v>62926</v>
          </cell>
          <cell r="O500">
            <v>1000000</v>
          </cell>
          <cell r="P500">
            <v>194733</v>
          </cell>
          <cell r="Q500">
            <v>2381709.1</v>
          </cell>
          <cell r="R500">
            <v>109429</v>
          </cell>
          <cell r="S500">
            <v>189922</v>
          </cell>
          <cell r="T500">
            <v>0</v>
          </cell>
          <cell r="U500">
            <v>202972</v>
          </cell>
          <cell r="V500">
            <v>50000</v>
          </cell>
          <cell r="W500">
            <v>103102</v>
          </cell>
          <cell r="X500">
            <v>0</v>
          </cell>
          <cell r="Y500">
            <v>14514</v>
          </cell>
          <cell r="Z500">
            <v>669939</v>
          </cell>
          <cell r="AA500">
            <v>1431796</v>
          </cell>
          <cell r="AB500">
            <v>2101735</v>
          </cell>
          <cell r="AC500">
            <v>194733</v>
          </cell>
          <cell r="AD500">
            <v>2296468</v>
          </cell>
          <cell r="AE500">
            <v>85241.1</v>
          </cell>
          <cell r="AF500">
            <v>1488500</v>
          </cell>
          <cell r="AG500">
            <v>1573741.1</v>
          </cell>
        </row>
        <row r="501">
          <cell r="A501" t="str">
            <v>507</v>
          </cell>
          <cell r="B501" t="str">
            <v>KESWICK</v>
          </cell>
          <cell r="C501">
            <v>34565</v>
          </cell>
          <cell r="D501">
            <v>0</v>
          </cell>
          <cell r="E501">
            <v>34565</v>
          </cell>
          <cell r="F501">
            <v>0</v>
          </cell>
          <cell r="G501">
            <v>0</v>
          </cell>
          <cell r="H501">
            <v>31181</v>
          </cell>
          <cell r="I501">
            <v>1000</v>
          </cell>
          <cell r="J501">
            <v>8000</v>
          </cell>
          <cell r="K501">
            <v>534000</v>
          </cell>
          <cell r="L501">
            <v>180000</v>
          </cell>
          <cell r="M501">
            <v>5000</v>
          </cell>
          <cell r="N501">
            <v>25000</v>
          </cell>
          <cell r="O501">
            <v>0</v>
          </cell>
          <cell r="P501">
            <v>0</v>
          </cell>
          <cell r="Q501">
            <v>818746</v>
          </cell>
          <cell r="R501">
            <v>16000</v>
          </cell>
          <cell r="S501">
            <v>124000</v>
          </cell>
          <cell r="T501">
            <v>0</v>
          </cell>
          <cell r="U501">
            <v>8500</v>
          </cell>
          <cell r="V501">
            <v>5000</v>
          </cell>
          <cell r="W501">
            <v>61400</v>
          </cell>
          <cell r="X501">
            <v>0</v>
          </cell>
          <cell r="Y501">
            <v>500000</v>
          </cell>
          <cell r="Z501">
            <v>714900</v>
          </cell>
          <cell r="AA501">
            <v>130000</v>
          </cell>
          <cell r="AB501">
            <v>844900</v>
          </cell>
          <cell r="AC501">
            <v>0</v>
          </cell>
          <cell r="AD501">
            <v>844900</v>
          </cell>
          <cell r="AE501">
            <v>-26154</v>
          </cell>
          <cell r="AF501">
            <v>535163</v>
          </cell>
          <cell r="AG501">
            <v>509009</v>
          </cell>
        </row>
        <row r="502">
          <cell r="A502" t="str">
            <v>508</v>
          </cell>
          <cell r="B502" t="str">
            <v>KINROSS</v>
          </cell>
          <cell r="C502">
            <v>6886</v>
          </cell>
          <cell r="D502">
            <v>0</v>
          </cell>
          <cell r="E502">
            <v>6886</v>
          </cell>
          <cell r="F502">
            <v>0</v>
          </cell>
          <cell r="G502">
            <v>0</v>
          </cell>
          <cell r="H502">
            <v>293</v>
          </cell>
          <cell r="I502">
            <v>0</v>
          </cell>
          <cell r="J502">
            <v>0</v>
          </cell>
          <cell r="K502">
            <v>5000</v>
          </cell>
          <cell r="L502">
            <v>2500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14679</v>
          </cell>
          <cell r="R502">
            <v>200</v>
          </cell>
          <cell r="S502">
            <v>4800</v>
          </cell>
          <cell r="T502">
            <v>0</v>
          </cell>
          <cell r="U502">
            <v>0</v>
          </cell>
          <cell r="V502">
            <v>0</v>
          </cell>
          <cell r="W502">
            <v>9900</v>
          </cell>
          <cell r="X502">
            <v>0</v>
          </cell>
          <cell r="Y502">
            <v>0</v>
          </cell>
          <cell r="Z502">
            <v>14900</v>
          </cell>
          <cell r="AA502">
            <v>0</v>
          </cell>
          <cell r="AB502">
            <v>14900</v>
          </cell>
          <cell r="AC502">
            <v>0</v>
          </cell>
          <cell r="AD502">
            <v>14900</v>
          </cell>
          <cell r="AE502">
            <v>-221</v>
          </cell>
          <cell r="AF502">
            <v>10196</v>
          </cell>
          <cell r="AG502">
            <v>9975</v>
          </cell>
        </row>
        <row r="503">
          <cell r="A503" t="str">
            <v>509</v>
          </cell>
          <cell r="B503" t="str">
            <v>MARTINSBURG</v>
          </cell>
          <cell r="C503">
            <v>11874</v>
          </cell>
          <cell r="D503">
            <v>0</v>
          </cell>
          <cell r="E503">
            <v>11874</v>
          </cell>
          <cell r="F503">
            <v>0</v>
          </cell>
          <cell r="G503">
            <v>0</v>
          </cell>
          <cell r="H503">
            <v>8371</v>
          </cell>
          <cell r="I503">
            <v>0</v>
          </cell>
          <cell r="J503">
            <v>25</v>
          </cell>
          <cell r="K503">
            <v>17447</v>
          </cell>
          <cell r="L503">
            <v>34500</v>
          </cell>
          <cell r="M503">
            <v>0</v>
          </cell>
          <cell r="N503">
            <v>100</v>
          </cell>
          <cell r="O503">
            <v>0</v>
          </cell>
          <cell r="P503">
            <v>0</v>
          </cell>
          <cell r="Q503">
            <v>72317</v>
          </cell>
          <cell r="R503">
            <v>500</v>
          </cell>
          <cell r="S503">
            <v>18000</v>
          </cell>
          <cell r="T503">
            <v>0</v>
          </cell>
          <cell r="U503">
            <v>3100</v>
          </cell>
          <cell r="V503">
            <v>0</v>
          </cell>
          <cell r="W503">
            <v>10294</v>
          </cell>
          <cell r="X503">
            <v>0</v>
          </cell>
          <cell r="Y503">
            <v>0</v>
          </cell>
          <cell r="Z503">
            <v>31894</v>
          </cell>
          <cell r="AA503">
            <v>36055</v>
          </cell>
          <cell r="AB503">
            <v>67949</v>
          </cell>
          <cell r="AC503">
            <v>0</v>
          </cell>
          <cell r="AD503">
            <v>67949</v>
          </cell>
          <cell r="AE503">
            <v>4368</v>
          </cell>
          <cell r="AF503">
            <v>57659</v>
          </cell>
          <cell r="AG503">
            <v>62027</v>
          </cell>
        </row>
        <row r="504">
          <cell r="A504" t="str">
            <v>510</v>
          </cell>
          <cell r="B504" t="str">
            <v>OLLIE</v>
          </cell>
          <cell r="C504">
            <v>25693</v>
          </cell>
          <cell r="D504">
            <v>0</v>
          </cell>
          <cell r="E504">
            <v>25693</v>
          </cell>
          <cell r="F504">
            <v>0</v>
          </cell>
          <cell r="G504">
            <v>0</v>
          </cell>
          <cell r="H504">
            <v>16025</v>
          </cell>
          <cell r="I504">
            <v>0</v>
          </cell>
          <cell r="J504">
            <v>500</v>
          </cell>
          <cell r="K504">
            <v>21000</v>
          </cell>
          <cell r="L504">
            <v>7600</v>
          </cell>
          <cell r="M504">
            <v>1800</v>
          </cell>
          <cell r="N504">
            <v>0</v>
          </cell>
          <cell r="O504">
            <v>0</v>
          </cell>
          <cell r="P504">
            <v>0</v>
          </cell>
          <cell r="Q504">
            <v>72618</v>
          </cell>
          <cell r="R504">
            <v>2935</v>
          </cell>
          <cell r="S504">
            <v>28300</v>
          </cell>
          <cell r="T504">
            <v>0</v>
          </cell>
          <cell r="U504">
            <v>9225</v>
          </cell>
          <cell r="V504">
            <v>0</v>
          </cell>
          <cell r="W504">
            <v>36240</v>
          </cell>
          <cell r="X504">
            <v>0</v>
          </cell>
          <cell r="Y504">
            <v>0</v>
          </cell>
          <cell r="Z504">
            <v>76700</v>
          </cell>
          <cell r="AA504">
            <v>11000</v>
          </cell>
          <cell r="AB504">
            <v>87700</v>
          </cell>
          <cell r="AC504">
            <v>0</v>
          </cell>
          <cell r="AD504">
            <v>87700</v>
          </cell>
          <cell r="AE504">
            <v>-15082</v>
          </cell>
          <cell r="AF504">
            <v>149709</v>
          </cell>
          <cell r="AG504">
            <v>134627</v>
          </cell>
        </row>
        <row r="505">
          <cell r="A505" t="str">
            <v>511</v>
          </cell>
          <cell r="B505" t="str">
            <v>RICHLAND</v>
          </cell>
          <cell r="C505">
            <v>144976</v>
          </cell>
          <cell r="D505">
            <v>0</v>
          </cell>
          <cell r="E505">
            <v>144976</v>
          </cell>
          <cell r="F505">
            <v>0</v>
          </cell>
          <cell r="G505">
            <v>0</v>
          </cell>
          <cell r="H505">
            <v>46736</v>
          </cell>
          <cell r="I505">
            <v>300</v>
          </cell>
          <cell r="J505">
            <v>0</v>
          </cell>
          <cell r="K505">
            <v>73389</v>
          </cell>
          <cell r="L505">
            <v>195000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460401</v>
          </cell>
          <cell r="R505">
            <v>36750</v>
          </cell>
          <cell r="S505">
            <v>100000</v>
          </cell>
          <cell r="T505">
            <v>0</v>
          </cell>
          <cell r="U505">
            <v>42551</v>
          </cell>
          <cell r="V505">
            <v>55000</v>
          </cell>
          <cell r="W505">
            <v>166500</v>
          </cell>
          <cell r="X505">
            <v>0</v>
          </cell>
          <cell r="Y505">
            <v>0</v>
          </cell>
          <cell r="Z505">
            <v>400801</v>
          </cell>
          <cell r="AA505">
            <v>170000</v>
          </cell>
          <cell r="AB505">
            <v>570801</v>
          </cell>
          <cell r="AC505">
            <v>0</v>
          </cell>
          <cell r="AD505">
            <v>570801</v>
          </cell>
          <cell r="AE505">
            <v>-110400</v>
          </cell>
          <cell r="AF505">
            <v>446807</v>
          </cell>
          <cell r="AG505">
            <v>336407</v>
          </cell>
        </row>
        <row r="506">
          <cell r="A506" t="str">
            <v>512</v>
          </cell>
          <cell r="B506" t="str">
            <v>SIGOURNEY</v>
          </cell>
          <cell r="C506">
            <v>934509</v>
          </cell>
          <cell r="D506">
            <v>0</v>
          </cell>
          <cell r="E506">
            <v>934509</v>
          </cell>
          <cell r="F506">
            <v>0</v>
          </cell>
          <cell r="G506">
            <v>57000</v>
          </cell>
          <cell r="H506">
            <v>200750</v>
          </cell>
          <cell r="I506">
            <v>7900</v>
          </cell>
          <cell r="J506">
            <v>24922</v>
          </cell>
          <cell r="K506">
            <v>266450</v>
          </cell>
          <cell r="L506">
            <v>1238600</v>
          </cell>
          <cell r="M506">
            <v>97300</v>
          </cell>
          <cell r="N506">
            <v>123127</v>
          </cell>
          <cell r="O506">
            <v>0</v>
          </cell>
          <cell r="P506">
            <v>453135</v>
          </cell>
          <cell r="Q506">
            <v>3403693</v>
          </cell>
          <cell r="R506">
            <v>560700</v>
          </cell>
          <cell r="S506">
            <v>399550</v>
          </cell>
          <cell r="T506">
            <v>0</v>
          </cell>
          <cell r="U506">
            <v>333069</v>
          </cell>
          <cell r="V506">
            <v>144000</v>
          </cell>
          <cell r="W506">
            <v>280170</v>
          </cell>
          <cell r="X506">
            <v>322500</v>
          </cell>
          <cell r="Y506">
            <v>415200</v>
          </cell>
          <cell r="Z506">
            <v>2455189</v>
          </cell>
          <cell r="AA506">
            <v>1540550</v>
          </cell>
          <cell r="AB506">
            <v>3995739</v>
          </cell>
          <cell r="AC506">
            <v>453135</v>
          </cell>
          <cell r="AD506">
            <v>4448874</v>
          </cell>
          <cell r="AE506">
            <v>-1045181</v>
          </cell>
          <cell r="AF506">
            <v>3284275</v>
          </cell>
          <cell r="AG506">
            <v>2239094</v>
          </cell>
        </row>
        <row r="507">
          <cell r="A507" t="str">
            <v>513</v>
          </cell>
          <cell r="B507" t="str">
            <v>SOUTH ENGLISH</v>
          </cell>
          <cell r="C507">
            <v>33699</v>
          </cell>
          <cell r="D507">
            <v>0</v>
          </cell>
          <cell r="E507">
            <v>33699</v>
          </cell>
          <cell r="F507">
            <v>0</v>
          </cell>
          <cell r="G507">
            <v>0</v>
          </cell>
          <cell r="H507">
            <v>1538</v>
          </cell>
          <cell r="I507">
            <v>175</v>
          </cell>
          <cell r="J507">
            <v>600</v>
          </cell>
          <cell r="K507">
            <v>27883</v>
          </cell>
          <cell r="L507">
            <v>131000</v>
          </cell>
          <cell r="M507">
            <v>0</v>
          </cell>
          <cell r="N507">
            <v>400</v>
          </cell>
          <cell r="O507">
            <v>0</v>
          </cell>
          <cell r="P507">
            <v>66698</v>
          </cell>
          <cell r="Q507">
            <v>261993</v>
          </cell>
          <cell r="R507">
            <v>4446</v>
          </cell>
          <cell r="S507">
            <v>26800</v>
          </cell>
          <cell r="T507">
            <v>0</v>
          </cell>
          <cell r="U507">
            <v>20000</v>
          </cell>
          <cell r="V507">
            <v>0</v>
          </cell>
          <cell r="W507">
            <v>25600</v>
          </cell>
          <cell r="X507">
            <v>64898</v>
          </cell>
          <cell r="Y507">
            <v>0</v>
          </cell>
          <cell r="Z507">
            <v>141744</v>
          </cell>
          <cell r="AA507">
            <v>65000</v>
          </cell>
          <cell r="AB507">
            <v>206744</v>
          </cell>
          <cell r="AC507">
            <v>66698</v>
          </cell>
          <cell r="AD507">
            <v>273442</v>
          </cell>
          <cell r="AE507">
            <v>-11449</v>
          </cell>
          <cell r="AF507">
            <v>148525</v>
          </cell>
          <cell r="AG507">
            <v>137076</v>
          </cell>
        </row>
        <row r="508">
          <cell r="A508" t="str">
            <v>514</v>
          </cell>
          <cell r="B508" t="str">
            <v>THORNBURG</v>
          </cell>
          <cell r="C508">
            <v>6159</v>
          </cell>
          <cell r="D508">
            <v>0</v>
          </cell>
          <cell r="E508">
            <v>6159</v>
          </cell>
          <cell r="F508">
            <v>0</v>
          </cell>
          <cell r="G508">
            <v>0</v>
          </cell>
          <cell r="H508">
            <v>4477</v>
          </cell>
          <cell r="I508">
            <v>0</v>
          </cell>
          <cell r="J508">
            <v>0</v>
          </cell>
          <cell r="K508">
            <v>12597</v>
          </cell>
          <cell r="L508">
            <v>3994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27227</v>
          </cell>
          <cell r="R508">
            <v>465</v>
          </cell>
          <cell r="S508">
            <v>14446</v>
          </cell>
          <cell r="T508">
            <v>0</v>
          </cell>
          <cell r="U508">
            <v>50</v>
          </cell>
          <cell r="V508">
            <v>4125</v>
          </cell>
          <cell r="W508">
            <v>6922</v>
          </cell>
          <cell r="X508">
            <v>0</v>
          </cell>
          <cell r="Y508">
            <v>0</v>
          </cell>
          <cell r="Z508">
            <v>26008</v>
          </cell>
          <cell r="AA508">
            <v>0</v>
          </cell>
          <cell r="AB508">
            <v>26008</v>
          </cell>
          <cell r="AC508">
            <v>0</v>
          </cell>
          <cell r="AD508">
            <v>26008</v>
          </cell>
          <cell r="AE508">
            <v>1219</v>
          </cell>
          <cell r="AF508">
            <v>27687</v>
          </cell>
          <cell r="AG508">
            <v>28906</v>
          </cell>
        </row>
        <row r="509">
          <cell r="A509" t="str">
            <v>515</v>
          </cell>
          <cell r="B509" t="str">
            <v>WEBSTER</v>
          </cell>
          <cell r="C509">
            <v>17919</v>
          </cell>
          <cell r="D509">
            <v>0</v>
          </cell>
          <cell r="E509">
            <v>17919</v>
          </cell>
          <cell r="F509">
            <v>0</v>
          </cell>
          <cell r="G509">
            <v>0</v>
          </cell>
          <cell r="H509">
            <v>822</v>
          </cell>
          <cell r="I509">
            <v>0</v>
          </cell>
          <cell r="J509">
            <v>0</v>
          </cell>
          <cell r="K509">
            <v>14780</v>
          </cell>
          <cell r="L509">
            <v>30770</v>
          </cell>
          <cell r="M509">
            <v>0</v>
          </cell>
          <cell r="N509">
            <v>300</v>
          </cell>
          <cell r="O509">
            <v>0</v>
          </cell>
          <cell r="P509">
            <v>0</v>
          </cell>
          <cell r="Q509">
            <v>64591</v>
          </cell>
          <cell r="R509">
            <v>1700</v>
          </cell>
          <cell r="S509">
            <v>4755</v>
          </cell>
          <cell r="T509">
            <v>0</v>
          </cell>
          <cell r="U509">
            <v>839</v>
          </cell>
          <cell r="V509">
            <v>3150</v>
          </cell>
          <cell r="W509">
            <v>19360</v>
          </cell>
          <cell r="X509">
            <v>0</v>
          </cell>
          <cell r="Y509">
            <v>0</v>
          </cell>
          <cell r="Z509">
            <v>29804</v>
          </cell>
          <cell r="AA509">
            <v>0</v>
          </cell>
          <cell r="AB509">
            <v>29804</v>
          </cell>
          <cell r="AC509">
            <v>0</v>
          </cell>
          <cell r="AD509">
            <v>29804</v>
          </cell>
          <cell r="AE509">
            <v>34787</v>
          </cell>
          <cell r="AF509">
            <v>212133</v>
          </cell>
          <cell r="AG509">
            <v>246920</v>
          </cell>
        </row>
        <row r="510">
          <cell r="A510" t="str">
            <v>516</v>
          </cell>
          <cell r="B510" t="str">
            <v>WHAT CHEER</v>
          </cell>
          <cell r="C510">
            <v>115289</v>
          </cell>
          <cell r="D510">
            <v>0</v>
          </cell>
          <cell r="E510">
            <v>115289</v>
          </cell>
          <cell r="F510">
            <v>0</v>
          </cell>
          <cell r="G510">
            <v>0</v>
          </cell>
          <cell r="H510">
            <v>65280</v>
          </cell>
          <cell r="I510">
            <v>200</v>
          </cell>
          <cell r="J510">
            <v>500</v>
          </cell>
          <cell r="K510">
            <v>81190</v>
          </cell>
          <cell r="L510">
            <v>235000</v>
          </cell>
          <cell r="M510">
            <v>0</v>
          </cell>
          <cell r="N510">
            <v>5000</v>
          </cell>
          <cell r="O510">
            <v>0</v>
          </cell>
          <cell r="P510">
            <v>0</v>
          </cell>
          <cell r="Q510">
            <v>502459</v>
          </cell>
          <cell r="R510">
            <v>5000</v>
          </cell>
          <cell r="S510">
            <v>157337</v>
          </cell>
          <cell r="T510">
            <v>0</v>
          </cell>
          <cell r="U510">
            <v>23000</v>
          </cell>
          <cell r="V510">
            <v>0</v>
          </cell>
          <cell r="W510">
            <v>67471</v>
          </cell>
          <cell r="X510">
            <v>34651</v>
          </cell>
          <cell r="Y510">
            <v>0</v>
          </cell>
          <cell r="Z510">
            <v>287459</v>
          </cell>
          <cell r="AA510">
            <v>235000</v>
          </cell>
          <cell r="AB510">
            <v>522459</v>
          </cell>
          <cell r="AC510">
            <v>0</v>
          </cell>
          <cell r="AD510">
            <v>522459</v>
          </cell>
          <cell r="AE510">
            <v>-20000</v>
          </cell>
          <cell r="AF510">
            <v>421847</v>
          </cell>
          <cell r="AG510">
            <v>401847</v>
          </cell>
        </row>
        <row r="511">
          <cell r="A511" t="str">
            <v>517</v>
          </cell>
          <cell r="B511" t="str">
            <v>ALGONA</v>
          </cell>
          <cell r="C511">
            <v>3550373</v>
          </cell>
          <cell r="D511">
            <v>0</v>
          </cell>
          <cell r="E511">
            <v>3550373</v>
          </cell>
          <cell r="F511">
            <v>0</v>
          </cell>
          <cell r="G511">
            <v>72338</v>
          </cell>
          <cell r="H511">
            <v>1125310</v>
          </cell>
          <cell r="I511">
            <v>31900</v>
          </cell>
          <cell r="J511">
            <v>98370</v>
          </cell>
          <cell r="K511">
            <v>1966065</v>
          </cell>
          <cell r="L511">
            <v>2125277</v>
          </cell>
          <cell r="M511">
            <v>45000</v>
          </cell>
          <cell r="N511">
            <v>82905</v>
          </cell>
          <cell r="O511">
            <v>4244000</v>
          </cell>
          <cell r="P511">
            <v>2324158</v>
          </cell>
          <cell r="Q511">
            <v>15665696</v>
          </cell>
          <cell r="R511">
            <v>1693276</v>
          </cell>
          <cell r="S511">
            <v>2965429</v>
          </cell>
          <cell r="T511">
            <v>9840</v>
          </cell>
          <cell r="U511">
            <v>1413876</v>
          </cell>
          <cell r="V511">
            <v>362313</v>
          </cell>
          <cell r="W511">
            <v>754791</v>
          </cell>
          <cell r="X511">
            <v>888134</v>
          </cell>
          <cell r="Y511">
            <v>2000000</v>
          </cell>
          <cell r="Z511">
            <v>10087659</v>
          </cell>
          <cell r="AA511">
            <v>3785670</v>
          </cell>
          <cell r="AB511">
            <v>13873329</v>
          </cell>
          <cell r="AC511">
            <v>2324158</v>
          </cell>
          <cell r="AD511">
            <v>16197487</v>
          </cell>
          <cell r="AE511">
            <v>-531791</v>
          </cell>
          <cell r="AF511">
            <v>5864336</v>
          </cell>
          <cell r="AG511">
            <v>5332545</v>
          </cell>
        </row>
        <row r="512">
          <cell r="A512" t="str">
            <v>518</v>
          </cell>
          <cell r="B512" t="str">
            <v>BANCROFT</v>
          </cell>
          <cell r="C512">
            <v>351853</v>
          </cell>
          <cell r="D512">
            <v>0</v>
          </cell>
          <cell r="E512">
            <v>351853</v>
          </cell>
          <cell r="F512">
            <v>0</v>
          </cell>
          <cell r="G512">
            <v>0</v>
          </cell>
          <cell r="H512">
            <v>90334</v>
          </cell>
          <cell r="I512">
            <v>1700</v>
          </cell>
          <cell r="J512">
            <v>22800</v>
          </cell>
          <cell r="K512">
            <v>345640.95</v>
          </cell>
          <cell r="L512">
            <v>574150</v>
          </cell>
          <cell r="M512">
            <v>0</v>
          </cell>
          <cell r="N512">
            <v>57650</v>
          </cell>
          <cell r="O512">
            <v>0</v>
          </cell>
          <cell r="P512">
            <v>90882</v>
          </cell>
          <cell r="Q512">
            <v>1535009.95</v>
          </cell>
          <cell r="R512">
            <v>113012</v>
          </cell>
          <cell r="S512">
            <v>175541</v>
          </cell>
          <cell r="T512">
            <v>2000</v>
          </cell>
          <cell r="U512">
            <v>205601</v>
          </cell>
          <cell r="V512">
            <v>201259</v>
          </cell>
          <cell r="W512">
            <v>118668</v>
          </cell>
          <cell r="X512">
            <v>112710</v>
          </cell>
          <cell r="Y512">
            <v>611092</v>
          </cell>
          <cell r="Z512">
            <v>1539883</v>
          </cell>
          <cell r="AA512">
            <v>510408</v>
          </cell>
          <cell r="AB512">
            <v>2050291</v>
          </cell>
          <cell r="AC512">
            <v>90882</v>
          </cell>
          <cell r="AD512">
            <v>2141173</v>
          </cell>
          <cell r="AE512">
            <v>-606163.05000000005</v>
          </cell>
          <cell r="AF512">
            <v>1155809</v>
          </cell>
          <cell r="AG512">
            <v>549645.94999999995</v>
          </cell>
        </row>
        <row r="513">
          <cell r="A513" t="str">
            <v>519</v>
          </cell>
          <cell r="B513" t="str">
            <v>BURT</v>
          </cell>
          <cell r="C513">
            <v>106869</v>
          </cell>
          <cell r="D513">
            <v>0</v>
          </cell>
          <cell r="E513">
            <v>106869</v>
          </cell>
          <cell r="F513">
            <v>0</v>
          </cell>
          <cell r="G513">
            <v>0</v>
          </cell>
          <cell r="H513">
            <v>56630</v>
          </cell>
          <cell r="I513">
            <v>1050</v>
          </cell>
          <cell r="J513">
            <v>64710</v>
          </cell>
          <cell r="K513">
            <v>111920</v>
          </cell>
          <cell r="L513">
            <v>662990</v>
          </cell>
          <cell r="M513">
            <v>0</v>
          </cell>
          <cell r="N513">
            <v>34650</v>
          </cell>
          <cell r="O513">
            <v>0</v>
          </cell>
          <cell r="P513">
            <v>153031</v>
          </cell>
          <cell r="Q513">
            <v>1191850</v>
          </cell>
          <cell r="R513">
            <v>58820</v>
          </cell>
          <cell r="S513">
            <v>66385</v>
          </cell>
          <cell r="T513">
            <v>0</v>
          </cell>
          <cell r="U513">
            <v>150620</v>
          </cell>
          <cell r="V513">
            <v>19100</v>
          </cell>
          <cell r="W513">
            <v>51755</v>
          </cell>
          <cell r="X513">
            <v>29280</v>
          </cell>
          <cell r="Y513">
            <v>0</v>
          </cell>
          <cell r="Z513">
            <v>375960</v>
          </cell>
          <cell r="AA513">
            <v>709065</v>
          </cell>
          <cell r="AB513">
            <v>1085025</v>
          </cell>
          <cell r="AC513">
            <v>153031</v>
          </cell>
          <cell r="AD513">
            <v>1238056</v>
          </cell>
          <cell r="AE513">
            <v>-46206</v>
          </cell>
          <cell r="AF513">
            <v>483793</v>
          </cell>
          <cell r="AG513">
            <v>437587</v>
          </cell>
        </row>
        <row r="514">
          <cell r="A514" t="str">
            <v>520</v>
          </cell>
          <cell r="B514" t="str">
            <v>FENTON</v>
          </cell>
          <cell r="C514">
            <v>67368</v>
          </cell>
          <cell r="D514">
            <v>0</v>
          </cell>
          <cell r="E514">
            <v>67368</v>
          </cell>
          <cell r="F514">
            <v>0</v>
          </cell>
          <cell r="G514">
            <v>0</v>
          </cell>
          <cell r="H514">
            <v>34238</v>
          </cell>
          <cell r="I514">
            <v>440</v>
          </cell>
          <cell r="J514">
            <v>2750</v>
          </cell>
          <cell r="K514">
            <v>197223</v>
          </cell>
          <cell r="L514">
            <v>225917</v>
          </cell>
          <cell r="M514">
            <v>0</v>
          </cell>
          <cell r="N514">
            <v>18350</v>
          </cell>
          <cell r="O514">
            <v>296350</v>
          </cell>
          <cell r="P514">
            <v>40740</v>
          </cell>
          <cell r="Q514">
            <v>883376</v>
          </cell>
          <cell r="R514">
            <v>80060</v>
          </cell>
          <cell r="S514">
            <v>52718</v>
          </cell>
          <cell r="T514">
            <v>0</v>
          </cell>
          <cell r="U514">
            <v>43418</v>
          </cell>
          <cell r="V514">
            <v>140220</v>
          </cell>
          <cell r="W514">
            <v>32852</v>
          </cell>
          <cell r="X514">
            <v>11473</v>
          </cell>
          <cell r="Y514">
            <v>0</v>
          </cell>
          <cell r="Z514">
            <v>360741</v>
          </cell>
          <cell r="AA514">
            <v>499068</v>
          </cell>
          <cell r="AB514">
            <v>859809</v>
          </cell>
          <cell r="AC514">
            <v>40740</v>
          </cell>
          <cell r="AD514">
            <v>900549</v>
          </cell>
          <cell r="AE514">
            <v>-17173</v>
          </cell>
          <cell r="AF514">
            <v>463728</v>
          </cell>
          <cell r="AG514">
            <v>446555</v>
          </cell>
        </row>
        <row r="515">
          <cell r="A515" t="str">
            <v>521</v>
          </cell>
          <cell r="B515" t="str">
            <v>LAKOTA</v>
          </cell>
          <cell r="C515">
            <v>68770</v>
          </cell>
          <cell r="D515">
            <v>0</v>
          </cell>
          <cell r="E515">
            <v>68770</v>
          </cell>
          <cell r="F515">
            <v>0</v>
          </cell>
          <cell r="G515">
            <v>0</v>
          </cell>
          <cell r="H515">
            <v>33641</v>
          </cell>
          <cell r="I515">
            <v>390</v>
          </cell>
          <cell r="J515">
            <v>1194</v>
          </cell>
          <cell r="K515">
            <v>45739</v>
          </cell>
          <cell r="L515">
            <v>281380</v>
          </cell>
          <cell r="M515">
            <v>0</v>
          </cell>
          <cell r="N515">
            <v>12900</v>
          </cell>
          <cell r="O515">
            <v>0</v>
          </cell>
          <cell r="P515">
            <v>28278</v>
          </cell>
          <cell r="Q515">
            <v>472292</v>
          </cell>
          <cell r="R515">
            <v>15368</v>
          </cell>
          <cell r="S515">
            <v>33728</v>
          </cell>
          <cell r="T515">
            <v>0</v>
          </cell>
          <cell r="U515">
            <v>33021</v>
          </cell>
          <cell r="V515">
            <v>1000</v>
          </cell>
          <cell r="W515">
            <v>77008</v>
          </cell>
          <cell r="X515">
            <v>0</v>
          </cell>
          <cell r="Y515">
            <v>0</v>
          </cell>
          <cell r="Z515">
            <v>160125</v>
          </cell>
          <cell r="AA515">
            <v>230969</v>
          </cell>
          <cell r="AB515">
            <v>391094</v>
          </cell>
          <cell r="AC515">
            <v>28278</v>
          </cell>
          <cell r="AD515">
            <v>419372</v>
          </cell>
          <cell r="AE515">
            <v>52920</v>
          </cell>
          <cell r="AF515">
            <v>127913</v>
          </cell>
          <cell r="AG515">
            <v>180833</v>
          </cell>
        </row>
        <row r="516">
          <cell r="A516" t="str">
            <v>522</v>
          </cell>
          <cell r="B516" t="str">
            <v>LEDYARD</v>
          </cell>
          <cell r="C516">
            <v>50930</v>
          </cell>
          <cell r="D516">
            <v>0</v>
          </cell>
          <cell r="E516">
            <v>50930</v>
          </cell>
          <cell r="F516">
            <v>0</v>
          </cell>
          <cell r="G516">
            <v>0</v>
          </cell>
          <cell r="H516">
            <v>23588</v>
          </cell>
          <cell r="I516">
            <v>485</v>
          </cell>
          <cell r="J516">
            <v>345</v>
          </cell>
          <cell r="K516">
            <v>45990</v>
          </cell>
          <cell r="L516">
            <v>60425</v>
          </cell>
          <cell r="M516">
            <v>0</v>
          </cell>
          <cell r="N516">
            <v>4170</v>
          </cell>
          <cell r="O516">
            <v>0</v>
          </cell>
          <cell r="P516">
            <v>10285</v>
          </cell>
          <cell r="Q516">
            <v>196218</v>
          </cell>
          <cell r="R516">
            <v>39810</v>
          </cell>
          <cell r="S516">
            <v>93166</v>
          </cell>
          <cell r="T516">
            <v>0</v>
          </cell>
          <cell r="U516">
            <v>53563</v>
          </cell>
          <cell r="V516">
            <v>0</v>
          </cell>
          <cell r="W516">
            <v>30368</v>
          </cell>
          <cell r="X516">
            <v>0</v>
          </cell>
          <cell r="Y516">
            <v>0</v>
          </cell>
          <cell r="Z516">
            <v>216907</v>
          </cell>
          <cell r="AA516">
            <v>48350</v>
          </cell>
          <cell r="AB516">
            <v>265257</v>
          </cell>
          <cell r="AC516">
            <v>10285</v>
          </cell>
          <cell r="AD516">
            <v>275542</v>
          </cell>
          <cell r="AE516">
            <v>-79324</v>
          </cell>
          <cell r="AF516">
            <v>288871</v>
          </cell>
          <cell r="AG516">
            <v>209547</v>
          </cell>
        </row>
        <row r="517">
          <cell r="A517" t="str">
            <v>523</v>
          </cell>
          <cell r="B517" t="str">
            <v>LONE ROCK</v>
          </cell>
          <cell r="C517">
            <v>33034</v>
          </cell>
          <cell r="D517">
            <v>0</v>
          </cell>
          <cell r="E517">
            <v>33034</v>
          </cell>
          <cell r="F517">
            <v>0</v>
          </cell>
          <cell r="G517">
            <v>0</v>
          </cell>
          <cell r="H517">
            <v>16829</v>
          </cell>
          <cell r="I517">
            <v>390</v>
          </cell>
          <cell r="J517">
            <v>3203</v>
          </cell>
          <cell r="K517">
            <v>355516</v>
          </cell>
          <cell r="L517">
            <v>111124</v>
          </cell>
          <cell r="M517">
            <v>0</v>
          </cell>
          <cell r="N517">
            <v>0</v>
          </cell>
          <cell r="O517">
            <v>160000</v>
          </cell>
          <cell r="P517">
            <v>0</v>
          </cell>
          <cell r="Q517">
            <v>680096</v>
          </cell>
          <cell r="R517">
            <v>9257</v>
          </cell>
          <cell r="S517">
            <v>24450</v>
          </cell>
          <cell r="T517">
            <v>1500</v>
          </cell>
          <cell r="U517">
            <v>6424</v>
          </cell>
          <cell r="V517">
            <v>0</v>
          </cell>
          <cell r="W517">
            <v>35805</v>
          </cell>
          <cell r="X517">
            <v>0</v>
          </cell>
          <cell r="Y517">
            <v>0</v>
          </cell>
          <cell r="Z517">
            <v>77436</v>
          </cell>
          <cell r="AA517">
            <v>606546</v>
          </cell>
          <cell r="AB517">
            <v>683982</v>
          </cell>
          <cell r="AC517">
            <v>0</v>
          </cell>
          <cell r="AD517">
            <v>683982</v>
          </cell>
          <cell r="AE517">
            <v>-3886</v>
          </cell>
          <cell r="AF517">
            <v>132748</v>
          </cell>
          <cell r="AG517">
            <v>128862</v>
          </cell>
        </row>
        <row r="518">
          <cell r="A518" t="str">
            <v>524</v>
          </cell>
          <cell r="B518" t="str">
            <v>LUVERNE</v>
          </cell>
          <cell r="C518">
            <v>120071</v>
          </cell>
          <cell r="D518">
            <v>0</v>
          </cell>
          <cell r="E518">
            <v>120071</v>
          </cell>
          <cell r="F518">
            <v>0</v>
          </cell>
          <cell r="G518">
            <v>0</v>
          </cell>
          <cell r="H518">
            <v>36772</v>
          </cell>
          <cell r="I518">
            <v>1500</v>
          </cell>
          <cell r="J518">
            <v>10500</v>
          </cell>
          <cell r="K518">
            <v>68968</v>
          </cell>
          <cell r="L518">
            <v>55000</v>
          </cell>
          <cell r="M518">
            <v>0</v>
          </cell>
          <cell r="N518">
            <v>1500</v>
          </cell>
          <cell r="O518">
            <v>0</v>
          </cell>
          <cell r="P518">
            <v>0</v>
          </cell>
          <cell r="Q518">
            <v>294311</v>
          </cell>
          <cell r="R518">
            <v>10900</v>
          </cell>
          <cell r="S518">
            <v>49000</v>
          </cell>
          <cell r="T518">
            <v>2300</v>
          </cell>
          <cell r="U518">
            <v>55000</v>
          </cell>
          <cell r="V518">
            <v>1500</v>
          </cell>
          <cell r="W518">
            <v>100500</v>
          </cell>
          <cell r="X518">
            <v>0</v>
          </cell>
          <cell r="Y518">
            <v>0</v>
          </cell>
          <cell r="Z518">
            <v>219200</v>
          </cell>
          <cell r="AA518">
            <v>53000</v>
          </cell>
          <cell r="AB518">
            <v>272200</v>
          </cell>
          <cell r="AC518">
            <v>0</v>
          </cell>
          <cell r="AD518">
            <v>272200</v>
          </cell>
          <cell r="AE518">
            <v>22111</v>
          </cell>
          <cell r="AF518">
            <v>280206</v>
          </cell>
          <cell r="AG518">
            <v>302317</v>
          </cell>
        </row>
        <row r="519">
          <cell r="A519" t="str">
            <v>525</v>
          </cell>
          <cell r="B519" t="str">
            <v>SWEA CITY</v>
          </cell>
          <cell r="C519">
            <v>213503</v>
          </cell>
          <cell r="D519">
            <v>0</v>
          </cell>
          <cell r="E519">
            <v>213503</v>
          </cell>
          <cell r="F519">
            <v>0</v>
          </cell>
          <cell r="G519">
            <v>0</v>
          </cell>
          <cell r="H519">
            <v>74857</v>
          </cell>
          <cell r="I519">
            <v>2030</v>
          </cell>
          <cell r="J519">
            <v>440</v>
          </cell>
          <cell r="K519">
            <v>115825.55</v>
          </cell>
          <cell r="L519">
            <v>417075</v>
          </cell>
          <cell r="M519">
            <v>0</v>
          </cell>
          <cell r="N519">
            <v>5700</v>
          </cell>
          <cell r="O519">
            <v>0</v>
          </cell>
          <cell r="P519">
            <v>123317</v>
          </cell>
          <cell r="Q519">
            <v>952747.55</v>
          </cell>
          <cell r="R519">
            <v>75252</v>
          </cell>
          <cell r="S519">
            <v>448590</v>
          </cell>
          <cell r="T519">
            <v>0</v>
          </cell>
          <cell r="U519">
            <v>79680</v>
          </cell>
          <cell r="V519">
            <v>26090</v>
          </cell>
          <cell r="W519">
            <v>53400</v>
          </cell>
          <cell r="X519">
            <v>140767</v>
          </cell>
          <cell r="Y519">
            <v>0</v>
          </cell>
          <cell r="Z519">
            <v>823779</v>
          </cell>
          <cell r="AA519">
            <v>259854</v>
          </cell>
          <cell r="AB519">
            <v>1083633</v>
          </cell>
          <cell r="AC519">
            <v>123317</v>
          </cell>
          <cell r="AD519">
            <v>1206950</v>
          </cell>
          <cell r="AE519">
            <v>-254202.45</v>
          </cell>
          <cell r="AF519">
            <v>1030634</v>
          </cell>
          <cell r="AG519">
            <v>776431.55</v>
          </cell>
        </row>
        <row r="520">
          <cell r="A520" t="str">
            <v>526</v>
          </cell>
          <cell r="B520" t="str">
            <v>TITONKA</v>
          </cell>
          <cell r="C520">
            <v>122733</v>
          </cell>
          <cell r="D520">
            <v>0</v>
          </cell>
          <cell r="E520">
            <v>122733</v>
          </cell>
          <cell r="F520">
            <v>0</v>
          </cell>
          <cell r="G520">
            <v>91309</v>
          </cell>
          <cell r="H520">
            <v>71233</v>
          </cell>
          <cell r="I520">
            <v>930</v>
          </cell>
          <cell r="J520">
            <v>7885</v>
          </cell>
          <cell r="K520">
            <v>110896.6</v>
          </cell>
          <cell r="L520">
            <v>580320</v>
          </cell>
          <cell r="M520">
            <v>150</v>
          </cell>
          <cell r="N520">
            <v>20464</v>
          </cell>
          <cell r="O520">
            <v>0</v>
          </cell>
          <cell r="P520">
            <v>170268</v>
          </cell>
          <cell r="Q520">
            <v>1176188.6000000001</v>
          </cell>
          <cell r="R520">
            <v>37827</v>
          </cell>
          <cell r="S520">
            <v>161481</v>
          </cell>
          <cell r="T520">
            <v>3000</v>
          </cell>
          <cell r="U520">
            <v>236029</v>
          </cell>
          <cell r="V520">
            <v>0</v>
          </cell>
          <cell r="W520">
            <v>143210</v>
          </cell>
          <cell r="X520">
            <v>9990</v>
          </cell>
          <cell r="Y520">
            <v>0</v>
          </cell>
          <cell r="Z520">
            <v>591537</v>
          </cell>
          <cell r="AA520">
            <v>609003</v>
          </cell>
          <cell r="AB520">
            <v>1200540</v>
          </cell>
          <cell r="AC520">
            <v>170268</v>
          </cell>
          <cell r="AD520">
            <v>1370808</v>
          </cell>
          <cell r="AE520">
            <v>-194619.4</v>
          </cell>
          <cell r="AF520">
            <v>787369</v>
          </cell>
          <cell r="AG520">
            <v>592749.6</v>
          </cell>
        </row>
        <row r="521">
          <cell r="A521" t="str">
            <v>527</v>
          </cell>
          <cell r="B521" t="str">
            <v>WESLEY</v>
          </cell>
          <cell r="C521">
            <v>183877</v>
          </cell>
          <cell r="D521">
            <v>0</v>
          </cell>
          <cell r="E521">
            <v>183877</v>
          </cell>
          <cell r="F521">
            <v>0</v>
          </cell>
          <cell r="G521">
            <v>100000</v>
          </cell>
          <cell r="H521">
            <v>51834</v>
          </cell>
          <cell r="I521">
            <v>2400</v>
          </cell>
          <cell r="J521">
            <v>100</v>
          </cell>
          <cell r="K521">
            <v>58107</v>
          </cell>
          <cell r="L521">
            <v>181479</v>
          </cell>
          <cell r="M521">
            <v>0</v>
          </cell>
          <cell r="N521">
            <v>10005</v>
          </cell>
          <cell r="O521">
            <v>0</v>
          </cell>
          <cell r="P521">
            <v>0</v>
          </cell>
          <cell r="Q521">
            <v>587802</v>
          </cell>
          <cell r="R521">
            <v>8351</v>
          </cell>
          <cell r="S521">
            <v>95790</v>
          </cell>
          <cell r="T521">
            <v>500</v>
          </cell>
          <cell r="U521">
            <v>93372</v>
          </cell>
          <cell r="V521">
            <v>101521</v>
          </cell>
          <cell r="W521">
            <v>70083</v>
          </cell>
          <cell r="X521">
            <v>65833</v>
          </cell>
          <cell r="Y521">
            <v>0</v>
          </cell>
          <cell r="Z521">
            <v>435450</v>
          </cell>
          <cell r="AA521">
            <v>169899</v>
          </cell>
          <cell r="AB521">
            <v>605349</v>
          </cell>
          <cell r="AC521">
            <v>0</v>
          </cell>
          <cell r="AD521">
            <v>605349</v>
          </cell>
          <cell r="AE521">
            <v>-17547</v>
          </cell>
          <cell r="AF521">
            <v>100431</v>
          </cell>
          <cell r="AG521">
            <v>82884</v>
          </cell>
        </row>
        <row r="522">
          <cell r="A522" t="str">
            <v>528</v>
          </cell>
          <cell r="B522" t="str">
            <v>WHITTEMORE</v>
          </cell>
          <cell r="C522">
            <v>159842</v>
          </cell>
          <cell r="D522">
            <v>0</v>
          </cell>
          <cell r="E522">
            <v>159842</v>
          </cell>
          <cell r="F522">
            <v>0</v>
          </cell>
          <cell r="G522">
            <v>0</v>
          </cell>
          <cell r="H522">
            <v>65010</v>
          </cell>
          <cell r="I522">
            <v>1000</v>
          </cell>
          <cell r="J522">
            <v>30000</v>
          </cell>
          <cell r="K522">
            <v>100228</v>
          </cell>
          <cell r="L522">
            <v>1770000</v>
          </cell>
          <cell r="M522">
            <v>0</v>
          </cell>
          <cell r="N522">
            <v>133300</v>
          </cell>
          <cell r="O522">
            <v>0</v>
          </cell>
          <cell r="P522">
            <v>400000</v>
          </cell>
          <cell r="Q522">
            <v>2659380</v>
          </cell>
          <cell r="R522">
            <v>22400</v>
          </cell>
          <cell r="S522">
            <v>220400</v>
          </cell>
          <cell r="T522">
            <v>100</v>
          </cell>
          <cell r="U522">
            <v>155400</v>
          </cell>
          <cell r="V522">
            <v>21000</v>
          </cell>
          <cell r="W522">
            <v>115000</v>
          </cell>
          <cell r="X522">
            <v>4105</v>
          </cell>
          <cell r="Y522">
            <v>0</v>
          </cell>
          <cell r="Z522">
            <v>538405</v>
          </cell>
          <cell r="AA522">
            <v>1366000</v>
          </cell>
          <cell r="AB522">
            <v>1904405</v>
          </cell>
          <cell r="AC522">
            <v>400000</v>
          </cell>
          <cell r="AD522">
            <v>2304405</v>
          </cell>
          <cell r="AE522">
            <v>354975</v>
          </cell>
          <cell r="AF522">
            <v>1131722</v>
          </cell>
          <cell r="AG522">
            <v>1486697</v>
          </cell>
        </row>
        <row r="523">
          <cell r="A523" t="str">
            <v>529</v>
          </cell>
          <cell r="B523" t="str">
            <v>DONNELLSON</v>
          </cell>
          <cell r="C523">
            <v>265577</v>
          </cell>
          <cell r="D523">
            <v>0</v>
          </cell>
          <cell r="E523">
            <v>265577</v>
          </cell>
          <cell r="F523">
            <v>0</v>
          </cell>
          <cell r="G523">
            <v>0</v>
          </cell>
          <cell r="H523">
            <v>107705</v>
          </cell>
          <cell r="I523">
            <v>2915</v>
          </cell>
          <cell r="J523">
            <v>4400</v>
          </cell>
          <cell r="K523">
            <v>417675</v>
          </cell>
          <cell r="L523">
            <v>518350</v>
          </cell>
          <cell r="M523">
            <v>0</v>
          </cell>
          <cell r="N523">
            <v>178000</v>
          </cell>
          <cell r="O523">
            <v>0</v>
          </cell>
          <cell r="P523">
            <v>0</v>
          </cell>
          <cell r="Q523">
            <v>1494622</v>
          </cell>
          <cell r="R523">
            <v>85900</v>
          </cell>
          <cell r="S523">
            <v>202010</v>
          </cell>
          <cell r="T523">
            <v>2500</v>
          </cell>
          <cell r="U523">
            <v>141650</v>
          </cell>
          <cell r="V523">
            <v>0</v>
          </cell>
          <cell r="W523">
            <v>152575</v>
          </cell>
          <cell r="X523">
            <v>22903</v>
          </cell>
          <cell r="Y523">
            <v>0</v>
          </cell>
          <cell r="Z523">
            <v>607538</v>
          </cell>
          <cell r="AA523">
            <v>461526</v>
          </cell>
          <cell r="AB523">
            <v>1069064</v>
          </cell>
          <cell r="AC523">
            <v>0</v>
          </cell>
          <cell r="AD523">
            <v>1069064</v>
          </cell>
          <cell r="AE523">
            <v>425558</v>
          </cell>
          <cell r="AF523">
            <v>1462678</v>
          </cell>
          <cell r="AG523">
            <v>1888236</v>
          </cell>
        </row>
        <row r="524">
          <cell r="A524" t="str">
            <v>530</v>
          </cell>
          <cell r="B524" t="str">
            <v>FORT MADISON</v>
          </cell>
          <cell r="C524">
            <v>4058814</v>
          </cell>
          <cell r="D524">
            <v>0</v>
          </cell>
          <cell r="E524">
            <v>4058814</v>
          </cell>
          <cell r="F524">
            <v>0</v>
          </cell>
          <cell r="G524">
            <v>1071480</v>
          </cell>
          <cell r="H524">
            <v>1940478</v>
          </cell>
          <cell r="I524">
            <v>130320</v>
          </cell>
          <cell r="J524">
            <v>158350</v>
          </cell>
          <cell r="K524">
            <v>3521071</v>
          </cell>
          <cell r="L524">
            <v>7393870</v>
          </cell>
          <cell r="M524">
            <v>194450</v>
          </cell>
          <cell r="N524">
            <v>1716030</v>
          </cell>
          <cell r="O524">
            <v>0</v>
          </cell>
          <cell r="P524">
            <v>6762790</v>
          </cell>
          <cell r="Q524">
            <v>26947653</v>
          </cell>
          <cell r="R524">
            <v>3905690</v>
          </cell>
          <cell r="S524">
            <v>1344190</v>
          </cell>
          <cell r="T524">
            <v>0</v>
          </cell>
          <cell r="U524">
            <v>1426360</v>
          </cell>
          <cell r="V524">
            <v>1523690</v>
          </cell>
          <cell r="W524">
            <v>2464885</v>
          </cell>
          <cell r="X524">
            <v>735320</v>
          </cell>
          <cell r="Y524">
            <v>2807920</v>
          </cell>
          <cell r="Z524">
            <v>14208055</v>
          </cell>
          <cell r="AA524">
            <v>7164710</v>
          </cell>
          <cell r="AB524">
            <v>21372765</v>
          </cell>
          <cell r="AC524">
            <v>6762790</v>
          </cell>
          <cell r="AD524">
            <v>28135555</v>
          </cell>
          <cell r="AE524">
            <v>-1187902</v>
          </cell>
          <cell r="AF524">
            <v>18897101</v>
          </cell>
          <cell r="AG524">
            <v>17709199</v>
          </cell>
        </row>
        <row r="525">
          <cell r="A525" t="str">
            <v>531</v>
          </cell>
          <cell r="B525" t="str">
            <v>FRANKLIN</v>
          </cell>
          <cell r="C525">
            <v>21846</v>
          </cell>
          <cell r="D525">
            <v>0</v>
          </cell>
          <cell r="E525">
            <v>21846</v>
          </cell>
          <cell r="F525">
            <v>0</v>
          </cell>
          <cell r="G525">
            <v>0</v>
          </cell>
          <cell r="H525">
            <v>16814</v>
          </cell>
          <cell r="I525">
            <v>400</v>
          </cell>
          <cell r="J525">
            <v>200</v>
          </cell>
          <cell r="K525">
            <v>17088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56348</v>
          </cell>
          <cell r="R525">
            <v>1460</v>
          </cell>
          <cell r="S525">
            <v>47280</v>
          </cell>
          <cell r="T525">
            <v>0</v>
          </cell>
          <cell r="U525">
            <v>5172</v>
          </cell>
          <cell r="V525">
            <v>0</v>
          </cell>
          <cell r="W525">
            <v>13109</v>
          </cell>
          <cell r="X525">
            <v>0</v>
          </cell>
          <cell r="Y525">
            <v>0</v>
          </cell>
          <cell r="Z525">
            <v>67021</v>
          </cell>
          <cell r="AA525">
            <v>0</v>
          </cell>
          <cell r="AB525">
            <v>67021</v>
          </cell>
          <cell r="AC525">
            <v>0</v>
          </cell>
          <cell r="AD525">
            <v>67021</v>
          </cell>
          <cell r="AE525">
            <v>-10673</v>
          </cell>
          <cell r="AF525">
            <v>59260</v>
          </cell>
          <cell r="AG525">
            <v>48587</v>
          </cell>
        </row>
        <row r="526">
          <cell r="A526" t="str">
            <v>532</v>
          </cell>
          <cell r="B526" t="str">
            <v>HOUGHTON</v>
          </cell>
          <cell r="C526">
            <v>52777</v>
          </cell>
          <cell r="D526">
            <v>0</v>
          </cell>
          <cell r="E526">
            <v>52777</v>
          </cell>
          <cell r="F526">
            <v>0</v>
          </cell>
          <cell r="G526">
            <v>0</v>
          </cell>
          <cell r="H526">
            <v>18606</v>
          </cell>
          <cell r="I526">
            <v>600</v>
          </cell>
          <cell r="J526">
            <v>4000</v>
          </cell>
          <cell r="K526">
            <v>17520</v>
          </cell>
          <cell r="L526">
            <v>7200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100703</v>
          </cell>
          <cell r="R526">
            <v>4300</v>
          </cell>
          <cell r="S526">
            <v>33700</v>
          </cell>
          <cell r="T526">
            <v>250</v>
          </cell>
          <cell r="U526">
            <v>20510</v>
          </cell>
          <cell r="V526">
            <v>4700</v>
          </cell>
          <cell r="W526">
            <v>28200</v>
          </cell>
          <cell r="X526">
            <v>0</v>
          </cell>
          <cell r="Y526">
            <v>0</v>
          </cell>
          <cell r="Z526">
            <v>91660</v>
          </cell>
          <cell r="AA526">
            <v>0</v>
          </cell>
          <cell r="AB526">
            <v>91660</v>
          </cell>
          <cell r="AC526">
            <v>0</v>
          </cell>
          <cell r="AD526">
            <v>91660</v>
          </cell>
          <cell r="AE526">
            <v>9043</v>
          </cell>
          <cell r="AF526">
            <v>399569</v>
          </cell>
          <cell r="AG526">
            <v>408612</v>
          </cell>
        </row>
        <row r="527">
          <cell r="A527" t="str">
            <v>533</v>
          </cell>
          <cell r="B527" t="str">
            <v>KEOKUK</v>
          </cell>
          <cell r="C527">
            <v>4580669</v>
          </cell>
          <cell r="D527">
            <v>0</v>
          </cell>
          <cell r="E527">
            <v>4580669</v>
          </cell>
          <cell r="F527">
            <v>0</v>
          </cell>
          <cell r="G527">
            <v>1269916</v>
          </cell>
          <cell r="H527">
            <v>2952993.48</v>
          </cell>
          <cell r="I527">
            <v>129600</v>
          </cell>
          <cell r="J527">
            <v>184400</v>
          </cell>
          <cell r="K527">
            <v>1865623.4999999998</v>
          </cell>
          <cell r="L527">
            <v>5754800</v>
          </cell>
          <cell r="M527">
            <v>0</v>
          </cell>
          <cell r="N527">
            <v>630000</v>
          </cell>
          <cell r="O527">
            <v>0</v>
          </cell>
          <cell r="P527">
            <v>5820444</v>
          </cell>
          <cell r="Q527">
            <v>23188445.98</v>
          </cell>
          <cell r="R527">
            <v>5875280</v>
          </cell>
          <cell r="S527">
            <v>1812461</v>
          </cell>
          <cell r="T527">
            <v>0</v>
          </cell>
          <cell r="U527">
            <v>1585355</v>
          </cell>
          <cell r="V527">
            <v>166045</v>
          </cell>
          <cell r="W527">
            <v>937623</v>
          </cell>
          <cell r="X527">
            <v>1903596</v>
          </cell>
          <cell r="Y527">
            <v>500000</v>
          </cell>
          <cell r="Z527">
            <v>12780360</v>
          </cell>
          <cell r="AA527">
            <v>5986706</v>
          </cell>
          <cell r="AB527">
            <v>18767066</v>
          </cell>
          <cell r="AC527">
            <v>5820444</v>
          </cell>
          <cell r="AD527">
            <v>24587510</v>
          </cell>
          <cell r="AE527">
            <v>-1399064.0200000003</v>
          </cell>
          <cell r="AF527">
            <v>13651486</v>
          </cell>
          <cell r="AG527">
            <v>12252421.98</v>
          </cell>
        </row>
        <row r="528">
          <cell r="A528" t="str">
            <v>534</v>
          </cell>
          <cell r="B528" t="str">
            <v>MONTROSE</v>
          </cell>
          <cell r="C528">
            <v>176023</v>
          </cell>
          <cell r="D528">
            <v>0</v>
          </cell>
          <cell r="E528">
            <v>176023</v>
          </cell>
          <cell r="F528">
            <v>0</v>
          </cell>
          <cell r="G528">
            <v>0</v>
          </cell>
          <cell r="H528">
            <v>107653</v>
          </cell>
          <cell r="I528">
            <v>1400</v>
          </cell>
          <cell r="J528">
            <v>1000</v>
          </cell>
          <cell r="K528">
            <v>110897</v>
          </cell>
          <cell r="L528">
            <v>360264</v>
          </cell>
          <cell r="M528">
            <v>600</v>
          </cell>
          <cell r="N528">
            <v>108547</v>
          </cell>
          <cell r="O528">
            <v>0</v>
          </cell>
          <cell r="P528">
            <v>0</v>
          </cell>
          <cell r="Q528">
            <v>866384</v>
          </cell>
          <cell r="R528">
            <v>113600</v>
          </cell>
          <cell r="S528">
            <v>139754</v>
          </cell>
          <cell r="T528">
            <v>0</v>
          </cell>
          <cell r="U528">
            <v>124354</v>
          </cell>
          <cell r="V528">
            <v>8600</v>
          </cell>
          <cell r="W528">
            <v>66093</v>
          </cell>
          <cell r="X528">
            <v>100447</v>
          </cell>
          <cell r="Y528">
            <v>0</v>
          </cell>
          <cell r="Z528">
            <v>552848</v>
          </cell>
          <cell r="AA528">
            <v>313536</v>
          </cell>
          <cell r="AB528">
            <v>866384</v>
          </cell>
          <cell r="AC528">
            <v>0</v>
          </cell>
          <cell r="AD528">
            <v>866384</v>
          </cell>
          <cell r="AE528">
            <v>0</v>
          </cell>
          <cell r="AF528">
            <v>682969</v>
          </cell>
          <cell r="AG528">
            <v>682969</v>
          </cell>
        </row>
        <row r="529">
          <cell r="A529" t="str">
            <v>535</v>
          </cell>
          <cell r="B529" t="str">
            <v>ST PAUL</v>
          </cell>
          <cell r="C529">
            <v>10844</v>
          </cell>
          <cell r="D529">
            <v>0</v>
          </cell>
          <cell r="E529">
            <v>10844</v>
          </cell>
          <cell r="F529">
            <v>0</v>
          </cell>
          <cell r="G529">
            <v>0</v>
          </cell>
          <cell r="H529">
            <v>14712</v>
          </cell>
          <cell r="I529">
            <v>133</v>
          </cell>
          <cell r="J529">
            <v>810</v>
          </cell>
          <cell r="K529">
            <v>4640</v>
          </cell>
          <cell r="L529">
            <v>32756</v>
          </cell>
          <cell r="M529">
            <v>0</v>
          </cell>
          <cell r="N529">
            <v>127</v>
          </cell>
          <cell r="O529">
            <v>0</v>
          </cell>
          <cell r="P529">
            <v>0</v>
          </cell>
          <cell r="Q529">
            <v>64022</v>
          </cell>
          <cell r="R529">
            <v>2139</v>
          </cell>
          <cell r="S529">
            <v>7792</v>
          </cell>
          <cell r="T529">
            <v>0</v>
          </cell>
          <cell r="U529">
            <v>300</v>
          </cell>
          <cell r="V529">
            <v>0</v>
          </cell>
          <cell r="W529">
            <v>14460</v>
          </cell>
          <cell r="X529">
            <v>0</v>
          </cell>
          <cell r="Y529">
            <v>0</v>
          </cell>
          <cell r="Z529">
            <v>24691</v>
          </cell>
          <cell r="AA529">
            <v>16403</v>
          </cell>
          <cell r="AB529">
            <v>41094</v>
          </cell>
          <cell r="AC529">
            <v>0</v>
          </cell>
          <cell r="AD529">
            <v>41094</v>
          </cell>
          <cell r="AE529">
            <v>22928</v>
          </cell>
          <cell r="AF529">
            <v>104094</v>
          </cell>
          <cell r="AG529">
            <v>127022</v>
          </cell>
        </row>
        <row r="530">
          <cell r="A530" t="str">
            <v>536</v>
          </cell>
          <cell r="B530" t="str">
            <v>WEST POINT</v>
          </cell>
          <cell r="C530">
            <v>224000</v>
          </cell>
          <cell r="D530">
            <v>0</v>
          </cell>
          <cell r="E530">
            <v>224000</v>
          </cell>
          <cell r="F530">
            <v>0</v>
          </cell>
          <cell r="G530">
            <v>0</v>
          </cell>
          <cell r="H530">
            <v>124536</v>
          </cell>
          <cell r="I530">
            <v>3325</v>
          </cell>
          <cell r="J530">
            <v>7625</v>
          </cell>
          <cell r="K530">
            <v>126643</v>
          </cell>
          <cell r="L530">
            <v>2162360</v>
          </cell>
          <cell r="M530">
            <v>0</v>
          </cell>
          <cell r="N530">
            <v>23700</v>
          </cell>
          <cell r="O530">
            <v>12500</v>
          </cell>
          <cell r="P530">
            <v>234420</v>
          </cell>
          <cell r="Q530">
            <v>2919109</v>
          </cell>
          <cell r="R530">
            <v>116105</v>
          </cell>
          <cell r="S530">
            <v>159664</v>
          </cell>
          <cell r="T530">
            <v>0</v>
          </cell>
          <cell r="U530">
            <v>132800</v>
          </cell>
          <cell r="V530">
            <v>22500</v>
          </cell>
          <cell r="W530">
            <v>83250</v>
          </cell>
          <cell r="X530">
            <v>0</v>
          </cell>
          <cell r="Y530">
            <v>39200</v>
          </cell>
          <cell r="Z530">
            <v>553519</v>
          </cell>
          <cell r="AA530">
            <v>1952890</v>
          </cell>
          <cell r="AB530">
            <v>2506409</v>
          </cell>
          <cell r="AC530">
            <v>234420</v>
          </cell>
          <cell r="AD530">
            <v>2740829</v>
          </cell>
          <cell r="AE530">
            <v>178280</v>
          </cell>
          <cell r="AF530">
            <v>1813477</v>
          </cell>
          <cell r="AG530">
            <v>1991757</v>
          </cell>
        </row>
        <row r="531">
          <cell r="A531" t="str">
            <v>537</v>
          </cell>
          <cell r="B531" t="str">
            <v>ALBURNETT</v>
          </cell>
          <cell r="C531">
            <v>257097</v>
          </cell>
          <cell r="D531">
            <v>0</v>
          </cell>
          <cell r="E531">
            <v>257097</v>
          </cell>
          <cell r="F531">
            <v>0</v>
          </cell>
          <cell r="G531">
            <v>34000</v>
          </cell>
          <cell r="H531">
            <v>91668</v>
          </cell>
          <cell r="I531">
            <v>4050</v>
          </cell>
          <cell r="J531">
            <v>1500</v>
          </cell>
          <cell r="K531">
            <v>90335.200000000012</v>
          </cell>
          <cell r="L531">
            <v>249290</v>
          </cell>
          <cell r="M531">
            <v>0</v>
          </cell>
          <cell r="N531">
            <v>6350</v>
          </cell>
          <cell r="O531">
            <v>0</v>
          </cell>
          <cell r="P531">
            <v>106381</v>
          </cell>
          <cell r="Q531">
            <v>840671.2</v>
          </cell>
          <cell r="R531">
            <v>76600</v>
          </cell>
          <cell r="S531">
            <v>303350</v>
          </cell>
          <cell r="T531">
            <v>0</v>
          </cell>
          <cell r="U531">
            <v>14560</v>
          </cell>
          <cell r="V531">
            <v>1000</v>
          </cell>
          <cell r="W531">
            <v>57175</v>
          </cell>
          <cell r="X531">
            <v>152892</v>
          </cell>
          <cell r="Y531">
            <v>100000</v>
          </cell>
          <cell r="Z531">
            <v>705577</v>
          </cell>
          <cell r="AA531">
            <v>244700</v>
          </cell>
          <cell r="AB531">
            <v>950277</v>
          </cell>
          <cell r="AC531">
            <v>106381</v>
          </cell>
          <cell r="AD531">
            <v>1056658</v>
          </cell>
          <cell r="AE531">
            <v>-215986.8</v>
          </cell>
          <cell r="AF531">
            <v>1663993</v>
          </cell>
          <cell r="AG531">
            <v>1448006.2</v>
          </cell>
        </row>
        <row r="532">
          <cell r="A532" t="str">
            <v>538</v>
          </cell>
          <cell r="B532" t="str">
            <v>BERTRAM</v>
          </cell>
          <cell r="C532">
            <v>72746</v>
          </cell>
          <cell r="D532">
            <v>0</v>
          </cell>
          <cell r="E532">
            <v>72746</v>
          </cell>
          <cell r="F532">
            <v>0</v>
          </cell>
          <cell r="G532">
            <v>0</v>
          </cell>
          <cell r="H532">
            <v>40850</v>
          </cell>
          <cell r="I532">
            <v>200</v>
          </cell>
          <cell r="J532">
            <v>8000</v>
          </cell>
          <cell r="K532">
            <v>35133</v>
          </cell>
          <cell r="L532">
            <v>8100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165029</v>
          </cell>
          <cell r="R532">
            <v>15410</v>
          </cell>
          <cell r="S532">
            <v>115060</v>
          </cell>
          <cell r="T532">
            <v>0</v>
          </cell>
          <cell r="U532">
            <v>8500</v>
          </cell>
          <cell r="V532">
            <v>350</v>
          </cell>
          <cell r="W532">
            <v>76200</v>
          </cell>
          <cell r="X532">
            <v>0</v>
          </cell>
          <cell r="Y532">
            <v>0</v>
          </cell>
          <cell r="Z532">
            <v>215520</v>
          </cell>
          <cell r="AA532">
            <v>8100</v>
          </cell>
          <cell r="AB532">
            <v>223620</v>
          </cell>
          <cell r="AC532">
            <v>0</v>
          </cell>
          <cell r="AD532">
            <v>223620</v>
          </cell>
          <cell r="AE532">
            <v>-58591</v>
          </cell>
          <cell r="AF532">
            <v>766011</v>
          </cell>
          <cell r="AG532">
            <v>707420</v>
          </cell>
        </row>
        <row r="533">
          <cell r="A533" t="str">
            <v>539</v>
          </cell>
          <cell r="B533" t="str">
            <v>CEDAR RAPIDS</v>
          </cell>
          <cell r="C533">
            <v>93545915</v>
          </cell>
          <cell r="D533">
            <v>0</v>
          </cell>
          <cell r="E533">
            <v>93545915</v>
          </cell>
          <cell r="F533">
            <v>0</v>
          </cell>
          <cell r="G533">
            <v>6027749</v>
          </cell>
          <cell r="H533">
            <v>35307463</v>
          </cell>
          <cell r="I533">
            <v>2472709</v>
          </cell>
          <cell r="J533">
            <v>20195288</v>
          </cell>
          <cell r="K533">
            <v>60801444.086742505</v>
          </cell>
          <cell r="L533">
            <v>174672205</v>
          </cell>
          <cell r="M533">
            <v>370000</v>
          </cell>
          <cell r="N533">
            <v>36134856</v>
          </cell>
          <cell r="O533">
            <v>46276820</v>
          </cell>
          <cell r="P533">
            <v>95713666</v>
          </cell>
          <cell r="Q533">
            <v>571518115.08674252</v>
          </cell>
          <cell r="R533">
            <v>59030878</v>
          </cell>
          <cell r="S533">
            <v>21904966</v>
          </cell>
          <cell r="T533">
            <v>0</v>
          </cell>
          <cell r="U533">
            <v>18667204</v>
          </cell>
          <cell r="V533">
            <v>18340187</v>
          </cell>
          <cell r="W533">
            <v>18238503</v>
          </cell>
          <cell r="X533">
            <v>19514682</v>
          </cell>
          <cell r="Y533">
            <v>71916975</v>
          </cell>
          <cell r="Z533">
            <v>227613395</v>
          </cell>
          <cell r="AA533">
            <v>288480148</v>
          </cell>
          <cell r="AB533">
            <v>516093543</v>
          </cell>
          <cell r="AC533">
            <v>95713666</v>
          </cell>
          <cell r="AD533">
            <v>611807209</v>
          </cell>
          <cell r="AE533">
            <v>-40289093.91325748</v>
          </cell>
          <cell r="AF533">
            <v>1141572323</v>
          </cell>
          <cell r="AG533">
            <v>1101283229.0867424</v>
          </cell>
        </row>
        <row r="534">
          <cell r="A534" t="str">
            <v>540</v>
          </cell>
          <cell r="B534" t="str">
            <v>CENTER POINT</v>
          </cell>
          <cell r="C534">
            <v>1107297</v>
          </cell>
          <cell r="D534">
            <v>0</v>
          </cell>
          <cell r="E534">
            <v>1107297</v>
          </cell>
          <cell r="F534">
            <v>0</v>
          </cell>
          <cell r="G534">
            <v>210660</v>
          </cell>
          <cell r="H534">
            <v>348051</v>
          </cell>
          <cell r="I534">
            <v>14375</v>
          </cell>
          <cell r="J534">
            <v>11360</v>
          </cell>
          <cell r="K534">
            <v>429180</v>
          </cell>
          <cell r="L534">
            <v>1222725</v>
          </cell>
          <cell r="M534">
            <v>66479</v>
          </cell>
          <cell r="N534">
            <v>17200</v>
          </cell>
          <cell r="O534">
            <v>0</v>
          </cell>
          <cell r="P534">
            <v>868116</v>
          </cell>
          <cell r="Q534">
            <v>4295443</v>
          </cell>
          <cell r="R534">
            <v>107500</v>
          </cell>
          <cell r="S534">
            <v>524575</v>
          </cell>
          <cell r="T534">
            <v>3000</v>
          </cell>
          <cell r="U534">
            <v>475075</v>
          </cell>
          <cell r="V534">
            <v>10000</v>
          </cell>
          <cell r="W534">
            <v>402710</v>
          </cell>
          <cell r="X534">
            <v>407243</v>
          </cell>
          <cell r="Y534">
            <v>160000</v>
          </cell>
          <cell r="Z534">
            <v>2090103</v>
          </cell>
          <cell r="AA534">
            <v>839788</v>
          </cell>
          <cell r="AB534">
            <v>2929891</v>
          </cell>
          <cell r="AC534">
            <v>868116</v>
          </cell>
          <cell r="AD534">
            <v>3798007</v>
          </cell>
          <cell r="AE534">
            <v>497436</v>
          </cell>
          <cell r="AF534">
            <v>3620134</v>
          </cell>
          <cell r="AG534">
            <v>4117570</v>
          </cell>
        </row>
        <row r="535">
          <cell r="A535" t="str">
            <v>541</v>
          </cell>
          <cell r="B535" t="str">
            <v>CENTRAL CITY</v>
          </cell>
          <cell r="C535">
            <v>405780</v>
          </cell>
          <cell r="D535">
            <v>0</v>
          </cell>
          <cell r="E535">
            <v>405780</v>
          </cell>
          <cell r="F535">
            <v>0</v>
          </cell>
          <cell r="G535">
            <v>196158</v>
          </cell>
          <cell r="H535">
            <v>167331</v>
          </cell>
          <cell r="I535">
            <v>7800</v>
          </cell>
          <cell r="J535">
            <v>15520</v>
          </cell>
          <cell r="K535">
            <v>329512</v>
          </cell>
          <cell r="L535">
            <v>487400</v>
          </cell>
          <cell r="M535">
            <v>0</v>
          </cell>
          <cell r="N535">
            <v>10100</v>
          </cell>
          <cell r="O535">
            <v>687000</v>
          </cell>
          <cell r="P535">
            <v>1065053</v>
          </cell>
          <cell r="Q535">
            <v>3371654</v>
          </cell>
          <cell r="R535">
            <v>80978</v>
          </cell>
          <cell r="S535">
            <v>307559</v>
          </cell>
          <cell r="T535">
            <v>126427</v>
          </cell>
          <cell r="U535">
            <v>134447</v>
          </cell>
          <cell r="V535">
            <v>130000</v>
          </cell>
          <cell r="W535">
            <v>221170</v>
          </cell>
          <cell r="X535">
            <v>371013</v>
          </cell>
          <cell r="Y535">
            <v>737000</v>
          </cell>
          <cell r="Z535">
            <v>2108594</v>
          </cell>
          <cell r="AA535">
            <v>244118</v>
          </cell>
          <cell r="AB535">
            <v>2352712</v>
          </cell>
          <cell r="AC535">
            <v>1065053</v>
          </cell>
          <cell r="AD535">
            <v>3417765</v>
          </cell>
          <cell r="AE535">
            <v>-46111</v>
          </cell>
          <cell r="AF535">
            <v>1060717</v>
          </cell>
          <cell r="AG535">
            <v>1014606</v>
          </cell>
        </row>
        <row r="536">
          <cell r="A536" t="str">
            <v>542</v>
          </cell>
          <cell r="B536" t="str">
            <v>COGGON</v>
          </cell>
          <cell r="C536">
            <v>233603</v>
          </cell>
          <cell r="D536">
            <v>0</v>
          </cell>
          <cell r="E536">
            <v>233603</v>
          </cell>
          <cell r="F536">
            <v>0</v>
          </cell>
          <cell r="G536">
            <v>0</v>
          </cell>
          <cell r="H536">
            <v>85773</v>
          </cell>
          <cell r="I536">
            <v>637</v>
          </cell>
          <cell r="J536">
            <v>3000</v>
          </cell>
          <cell r="K536">
            <v>1931635</v>
          </cell>
          <cell r="L536">
            <v>295996</v>
          </cell>
          <cell r="M536">
            <v>0</v>
          </cell>
          <cell r="N536">
            <v>1000</v>
          </cell>
          <cell r="O536">
            <v>0</v>
          </cell>
          <cell r="P536">
            <v>75600</v>
          </cell>
          <cell r="Q536">
            <v>2627244</v>
          </cell>
          <cell r="R536">
            <v>41580</v>
          </cell>
          <cell r="S536">
            <v>157815</v>
          </cell>
          <cell r="T536">
            <v>8000</v>
          </cell>
          <cell r="U536">
            <v>70793</v>
          </cell>
          <cell r="V536">
            <v>0</v>
          </cell>
          <cell r="W536">
            <v>81150</v>
          </cell>
          <cell r="X536">
            <v>110025</v>
          </cell>
          <cell r="Y536">
            <v>1843000</v>
          </cell>
          <cell r="Z536">
            <v>2312363</v>
          </cell>
          <cell r="AA536">
            <v>160488</v>
          </cell>
          <cell r="AB536">
            <v>2472851</v>
          </cell>
          <cell r="AC536">
            <v>75600</v>
          </cell>
          <cell r="AD536">
            <v>2548451</v>
          </cell>
          <cell r="AE536">
            <v>78793</v>
          </cell>
          <cell r="AF536">
            <v>499286</v>
          </cell>
          <cell r="AG536">
            <v>578079</v>
          </cell>
        </row>
        <row r="537">
          <cell r="A537" t="str">
            <v>543</v>
          </cell>
          <cell r="B537" t="str">
            <v>ELY</v>
          </cell>
          <cell r="C537">
            <v>598252</v>
          </cell>
          <cell r="D537">
            <v>0</v>
          </cell>
          <cell r="E537">
            <v>598252</v>
          </cell>
          <cell r="F537">
            <v>0</v>
          </cell>
          <cell r="G537">
            <v>208067</v>
          </cell>
          <cell r="H537">
            <v>228992</v>
          </cell>
          <cell r="I537">
            <v>37650</v>
          </cell>
          <cell r="J537">
            <v>6000</v>
          </cell>
          <cell r="K537">
            <v>249173</v>
          </cell>
          <cell r="L537">
            <v>713201</v>
          </cell>
          <cell r="M537">
            <v>0</v>
          </cell>
          <cell r="N537">
            <v>4670</v>
          </cell>
          <cell r="O537">
            <v>0</v>
          </cell>
          <cell r="P537">
            <v>747820</v>
          </cell>
          <cell r="Q537">
            <v>2793825</v>
          </cell>
          <cell r="R537">
            <v>110253</v>
          </cell>
          <cell r="S537">
            <v>314273</v>
          </cell>
          <cell r="T537">
            <v>0</v>
          </cell>
          <cell r="U537">
            <v>351957</v>
          </cell>
          <cell r="V537">
            <v>30849</v>
          </cell>
          <cell r="W537">
            <v>196477</v>
          </cell>
          <cell r="X537">
            <v>370333</v>
          </cell>
          <cell r="Y537">
            <v>230000</v>
          </cell>
          <cell r="Z537">
            <v>1604142</v>
          </cell>
          <cell r="AA537">
            <v>698286</v>
          </cell>
          <cell r="AB537">
            <v>2302428</v>
          </cell>
          <cell r="AC537">
            <v>747820</v>
          </cell>
          <cell r="AD537">
            <v>3050248</v>
          </cell>
          <cell r="AE537">
            <v>-256423</v>
          </cell>
          <cell r="AF537">
            <v>1491159</v>
          </cell>
          <cell r="AG537">
            <v>1234736</v>
          </cell>
        </row>
        <row r="538">
          <cell r="A538" t="str">
            <v>544</v>
          </cell>
          <cell r="B538" t="str">
            <v>FAIRFAX</v>
          </cell>
          <cell r="C538">
            <v>745216</v>
          </cell>
          <cell r="D538">
            <v>0</v>
          </cell>
          <cell r="E538">
            <v>745216</v>
          </cell>
          <cell r="F538">
            <v>0</v>
          </cell>
          <cell r="G538">
            <v>950000</v>
          </cell>
          <cell r="H538">
            <v>275917</v>
          </cell>
          <cell r="I538">
            <v>54000</v>
          </cell>
          <cell r="J538">
            <v>38020</v>
          </cell>
          <cell r="K538">
            <v>423409</v>
          </cell>
          <cell r="L538">
            <v>982130</v>
          </cell>
          <cell r="M538">
            <v>0</v>
          </cell>
          <cell r="N538">
            <v>65750</v>
          </cell>
          <cell r="O538">
            <v>0</v>
          </cell>
          <cell r="P538">
            <v>1224100</v>
          </cell>
          <cell r="Q538">
            <v>4758542</v>
          </cell>
          <cell r="R538">
            <v>401546</v>
          </cell>
          <cell r="S538">
            <v>306100</v>
          </cell>
          <cell r="T538">
            <v>0</v>
          </cell>
          <cell r="U538">
            <v>580360</v>
          </cell>
          <cell r="V538">
            <v>66200</v>
          </cell>
          <cell r="W538">
            <v>511668</v>
          </cell>
          <cell r="X538">
            <v>1223479</v>
          </cell>
          <cell r="Y538">
            <v>0</v>
          </cell>
          <cell r="Z538">
            <v>3089353</v>
          </cell>
          <cell r="AA538">
            <v>1475010</v>
          </cell>
          <cell r="AB538">
            <v>4564363</v>
          </cell>
          <cell r="AC538">
            <v>1224100</v>
          </cell>
          <cell r="AD538">
            <v>5788463</v>
          </cell>
          <cell r="AE538">
            <v>-1029921</v>
          </cell>
          <cell r="AF538">
            <v>1358989</v>
          </cell>
          <cell r="AG538">
            <v>329068</v>
          </cell>
        </row>
        <row r="539">
          <cell r="A539" t="str">
            <v>545</v>
          </cell>
          <cell r="B539" t="str">
            <v>HIAWATHA</v>
          </cell>
          <cell r="C539">
            <v>5565230</v>
          </cell>
          <cell r="D539">
            <v>0</v>
          </cell>
          <cell r="E539">
            <v>5565230</v>
          </cell>
          <cell r="F539">
            <v>0</v>
          </cell>
          <cell r="G539">
            <v>1884988</v>
          </cell>
          <cell r="H539">
            <v>921201</v>
          </cell>
          <cell r="I539">
            <v>592410</v>
          </cell>
          <cell r="J539">
            <v>75300</v>
          </cell>
          <cell r="K539">
            <v>1378467</v>
          </cell>
          <cell r="L539">
            <v>2798455</v>
          </cell>
          <cell r="M539">
            <v>0</v>
          </cell>
          <cell r="N539">
            <v>2337531</v>
          </cell>
          <cell r="O539">
            <v>3420000</v>
          </cell>
          <cell r="P539">
            <v>2891952</v>
          </cell>
          <cell r="Q539">
            <v>21865534</v>
          </cell>
          <cell r="R539">
            <v>3066521</v>
          </cell>
          <cell r="S539">
            <v>1191153</v>
          </cell>
          <cell r="T539">
            <v>25000</v>
          </cell>
          <cell r="U539">
            <v>1302134</v>
          </cell>
          <cell r="V539">
            <v>742625</v>
          </cell>
          <cell r="W539">
            <v>1249256</v>
          </cell>
          <cell r="X539">
            <v>3259040</v>
          </cell>
          <cell r="Y539">
            <v>9473000</v>
          </cell>
          <cell r="Z539">
            <v>20308729</v>
          </cell>
          <cell r="AA539">
            <v>2220675</v>
          </cell>
          <cell r="AB539">
            <v>22529404</v>
          </cell>
          <cell r="AC539">
            <v>2891952</v>
          </cell>
          <cell r="AD539">
            <v>25421356</v>
          </cell>
          <cell r="AE539">
            <v>-3555822</v>
          </cell>
          <cell r="AF539">
            <v>10256008</v>
          </cell>
          <cell r="AG539">
            <v>6700186</v>
          </cell>
        </row>
        <row r="540">
          <cell r="A540" t="str">
            <v>546</v>
          </cell>
          <cell r="B540" t="str">
            <v>LISBON</v>
          </cell>
          <cell r="C540">
            <v>990720</v>
          </cell>
          <cell r="D540">
            <v>0</v>
          </cell>
          <cell r="E540">
            <v>990720</v>
          </cell>
          <cell r="F540">
            <v>0</v>
          </cell>
          <cell r="G540">
            <v>157449</v>
          </cell>
          <cell r="H540">
            <v>282412</v>
          </cell>
          <cell r="I540">
            <v>29825</v>
          </cell>
          <cell r="J540">
            <v>3464</v>
          </cell>
          <cell r="K540">
            <v>311074</v>
          </cell>
          <cell r="L540">
            <v>885252</v>
          </cell>
          <cell r="M540">
            <v>1850</v>
          </cell>
          <cell r="N540">
            <v>16250</v>
          </cell>
          <cell r="O540">
            <v>0</v>
          </cell>
          <cell r="P540">
            <v>686053</v>
          </cell>
          <cell r="Q540">
            <v>3364349</v>
          </cell>
          <cell r="R540">
            <v>391972</v>
          </cell>
          <cell r="S540">
            <v>241439</v>
          </cell>
          <cell r="T540">
            <v>0</v>
          </cell>
          <cell r="U540">
            <v>239372</v>
          </cell>
          <cell r="V540">
            <v>126952</v>
          </cell>
          <cell r="W540">
            <v>265517</v>
          </cell>
          <cell r="X540">
            <v>375983</v>
          </cell>
          <cell r="Y540">
            <v>326765</v>
          </cell>
          <cell r="Z540">
            <v>1968000</v>
          </cell>
          <cell r="AA540">
            <v>592102</v>
          </cell>
          <cell r="AB540">
            <v>2560102</v>
          </cell>
          <cell r="AC540">
            <v>686053</v>
          </cell>
          <cell r="AD540">
            <v>3246155</v>
          </cell>
          <cell r="AE540">
            <v>118194</v>
          </cell>
          <cell r="AF540">
            <v>1635021</v>
          </cell>
          <cell r="AG540">
            <v>1753215</v>
          </cell>
        </row>
        <row r="541">
          <cell r="A541" t="str">
            <v>547</v>
          </cell>
          <cell r="B541" t="str">
            <v>MARION</v>
          </cell>
          <cell r="C541">
            <v>20770148</v>
          </cell>
          <cell r="D541">
            <v>0</v>
          </cell>
          <cell r="E541">
            <v>20770148</v>
          </cell>
          <cell r="F541">
            <v>0</v>
          </cell>
          <cell r="G541">
            <v>2876066</v>
          </cell>
          <cell r="H541">
            <v>6520220</v>
          </cell>
          <cell r="I541">
            <v>650300</v>
          </cell>
          <cell r="J541">
            <v>567259</v>
          </cell>
          <cell r="K541">
            <v>5366839</v>
          </cell>
          <cell r="L541">
            <v>14429245</v>
          </cell>
          <cell r="M541">
            <v>12000</v>
          </cell>
          <cell r="N541">
            <v>3316843</v>
          </cell>
          <cell r="O541">
            <v>20404000</v>
          </cell>
          <cell r="P541">
            <v>14417799</v>
          </cell>
          <cell r="Q541">
            <v>89330719</v>
          </cell>
          <cell r="R541">
            <v>13749551</v>
          </cell>
          <cell r="S541">
            <v>8724745</v>
          </cell>
          <cell r="T541">
            <v>0</v>
          </cell>
          <cell r="U541">
            <v>4870129</v>
          </cell>
          <cell r="V541">
            <v>2112315</v>
          </cell>
          <cell r="W541">
            <v>2522122</v>
          </cell>
          <cell r="X541">
            <v>5834508</v>
          </cell>
          <cell r="Y541">
            <v>26095276</v>
          </cell>
          <cell r="Z541">
            <v>63908646</v>
          </cell>
          <cell r="AA541">
            <v>23414547</v>
          </cell>
          <cell r="AB541">
            <v>87323193</v>
          </cell>
          <cell r="AC541">
            <v>14417799</v>
          </cell>
          <cell r="AD541">
            <v>101740992</v>
          </cell>
          <cell r="AE541">
            <v>-12410273</v>
          </cell>
          <cell r="AF541">
            <v>48875197</v>
          </cell>
          <cell r="AG541">
            <v>36464924</v>
          </cell>
        </row>
        <row r="542">
          <cell r="A542" t="str">
            <v>548</v>
          </cell>
          <cell r="B542" t="str">
            <v>MOUNT VERNON</v>
          </cell>
          <cell r="C542">
            <v>1724036</v>
          </cell>
          <cell r="D542">
            <v>0</v>
          </cell>
          <cell r="E542">
            <v>1724036</v>
          </cell>
          <cell r="F542">
            <v>0</v>
          </cell>
          <cell r="G542">
            <v>740000</v>
          </cell>
          <cell r="H542">
            <v>721770</v>
          </cell>
          <cell r="I542">
            <v>39000</v>
          </cell>
          <cell r="J542">
            <v>75425</v>
          </cell>
          <cell r="K542">
            <v>713218</v>
          </cell>
          <cell r="L542">
            <v>2079200</v>
          </cell>
          <cell r="M542">
            <v>0</v>
          </cell>
          <cell r="N542">
            <v>205600</v>
          </cell>
          <cell r="O542">
            <v>900000</v>
          </cell>
          <cell r="P542">
            <v>1859124</v>
          </cell>
          <cell r="Q542">
            <v>9057373</v>
          </cell>
          <cell r="R542">
            <v>917188</v>
          </cell>
          <cell r="S542">
            <v>558305</v>
          </cell>
          <cell r="T542">
            <v>0</v>
          </cell>
          <cell r="U542">
            <v>540932</v>
          </cell>
          <cell r="V542">
            <v>79800</v>
          </cell>
          <cell r="W542">
            <v>596245</v>
          </cell>
          <cell r="X542">
            <v>961485</v>
          </cell>
          <cell r="Y542">
            <v>2206000</v>
          </cell>
          <cell r="Z542">
            <v>5859955</v>
          </cell>
          <cell r="AA542">
            <v>1688777</v>
          </cell>
          <cell r="AB542">
            <v>7548732</v>
          </cell>
          <cell r="AC542">
            <v>1859124</v>
          </cell>
          <cell r="AD542">
            <v>9407856</v>
          </cell>
          <cell r="AE542">
            <v>-350483</v>
          </cell>
          <cell r="AF542">
            <v>6642274</v>
          </cell>
          <cell r="AG542">
            <v>6291791</v>
          </cell>
        </row>
        <row r="543">
          <cell r="A543" t="str">
            <v>549</v>
          </cell>
          <cell r="B543" t="str">
            <v>PALO</v>
          </cell>
          <cell r="C543">
            <v>481476</v>
          </cell>
          <cell r="D543">
            <v>0</v>
          </cell>
          <cell r="E543">
            <v>481476</v>
          </cell>
          <cell r="F543">
            <v>0</v>
          </cell>
          <cell r="G543">
            <v>198137</v>
          </cell>
          <cell r="H543">
            <v>141406</v>
          </cell>
          <cell r="I543">
            <v>1400</v>
          </cell>
          <cell r="J543">
            <v>7500</v>
          </cell>
          <cell r="K543">
            <v>138007</v>
          </cell>
          <cell r="L543">
            <v>586100</v>
          </cell>
          <cell r="M543">
            <v>0</v>
          </cell>
          <cell r="N543">
            <v>9750</v>
          </cell>
          <cell r="O543">
            <v>0</v>
          </cell>
          <cell r="P543">
            <v>244177</v>
          </cell>
          <cell r="Q543">
            <v>1807953</v>
          </cell>
          <cell r="R543">
            <v>144200</v>
          </cell>
          <cell r="S543">
            <v>290000</v>
          </cell>
          <cell r="T543">
            <v>0</v>
          </cell>
          <cell r="U543">
            <v>157052</v>
          </cell>
          <cell r="V543">
            <v>1200</v>
          </cell>
          <cell r="W543">
            <v>195519</v>
          </cell>
          <cell r="X543">
            <v>235910</v>
          </cell>
          <cell r="Y543">
            <v>0</v>
          </cell>
          <cell r="Z543">
            <v>1023881</v>
          </cell>
          <cell r="AA543">
            <v>488500</v>
          </cell>
          <cell r="AB543">
            <v>1512381</v>
          </cell>
          <cell r="AC543">
            <v>244177</v>
          </cell>
          <cell r="AD543">
            <v>1756558</v>
          </cell>
          <cell r="AE543">
            <v>51395</v>
          </cell>
          <cell r="AF543">
            <v>1147747</v>
          </cell>
          <cell r="AG543">
            <v>1199142</v>
          </cell>
        </row>
        <row r="544">
          <cell r="A544" t="str">
            <v>550</v>
          </cell>
          <cell r="B544" t="str">
            <v>PRAIRIEBURG</v>
          </cell>
          <cell r="C544">
            <v>31334</v>
          </cell>
          <cell r="D544">
            <v>0</v>
          </cell>
          <cell r="E544">
            <v>31334</v>
          </cell>
          <cell r="F544">
            <v>0</v>
          </cell>
          <cell r="G544">
            <v>0</v>
          </cell>
          <cell r="H544">
            <v>25889</v>
          </cell>
          <cell r="I544">
            <v>540</v>
          </cell>
          <cell r="J544">
            <v>3500</v>
          </cell>
          <cell r="K544">
            <v>21271</v>
          </cell>
          <cell r="L544">
            <v>44210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126744</v>
          </cell>
          <cell r="R544">
            <v>11080</v>
          </cell>
          <cell r="S544">
            <v>39426</v>
          </cell>
          <cell r="T544">
            <v>0</v>
          </cell>
          <cell r="U544">
            <v>7300</v>
          </cell>
          <cell r="V544">
            <v>0</v>
          </cell>
          <cell r="W544">
            <v>19474</v>
          </cell>
          <cell r="X544">
            <v>0</v>
          </cell>
          <cell r="Y544">
            <v>0</v>
          </cell>
          <cell r="Z544">
            <v>77280</v>
          </cell>
          <cell r="AA544">
            <v>33076</v>
          </cell>
          <cell r="AB544">
            <v>110356</v>
          </cell>
          <cell r="AC544">
            <v>0</v>
          </cell>
          <cell r="AD544">
            <v>110356</v>
          </cell>
          <cell r="AE544">
            <v>16388</v>
          </cell>
          <cell r="AF544">
            <v>571929</v>
          </cell>
          <cell r="AG544">
            <v>588317</v>
          </cell>
        </row>
        <row r="545">
          <cell r="A545" t="str">
            <v>551</v>
          </cell>
          <cell r="B545" t="str">
            <v>ROBINS</v>
          </cell>
          <cell r="C545">
            <v>1310068</v>
          </cell>
          <cell r="D545">
            <v>0</v>
          </cell>
          <cell r="E545">
            <v>1310068</v>
          </cell>
          <cell r="F545">
            <v>0</v>
          </cell>
          <cell r="G545">
            <v>1200552</v>
          </cell>
          <cell r="H545">
            <v>434283</v>
          </cell>
          <cell r="I545">
            <v>31500</v>
          </cell>
          <cell r="J545">
            <v>6300</v>
          </cell>
          <cell r="K545">
            <v>411319</v>
          </cell>
          <cell r="L545">
            <v>438179</v>
          </cell>
          <cell r="M545">
            <v>0</v>
          </cell>
          <cell r="N545">
            <v>0</v>
          </cell>
          <cell r="O545">
            <v>0</v>
          </cell>
          <cell r="P545">
            <v>1260552</v>
          </cell>
          <cell r="Q545">
            <v>5092753</v>
          </cell>
          <cell r="R545">
            <v>404825</v>
          </cell>
          <cell r="S545">
            <v>1346415</v>
          </cell>
          <cell r="T545">
            <v>0</v>
          </cell>
          <cell r="U545">
            <v>159352</v>
          </cell>
          <cell r="V545">
            <v>58000</v>
          </cell>
          <cell r="W545">
            <v>292318</v>
          </cell>
          <cell r="X545">
            <v>1440515</v>
          </cell>
          <cell r="Y545">
            <v>2098326</v>
          </cell>
          <cell r="Z545">
            <v>5799751</v>
          </cell>
          <cell r="AA545">
            <v>502456</v>
          </cell>
          <cell r="AB545">
            <v>6302207</v>
          </cell>
          <cell r="AC545">
            <v>1260552</v>
          </cell>
          <cell r="AD545">
            <v>7562759</v>
          </cell>
          <cell r="AE545">
            <v>-2470006</v>
          </cell>
          <cell r="AF545">
            <v>4184059</v>
          </cell>
          <cell r="AG545">
            <v>1714053</v>
          </cell>
        </row>
        <row r="546">
          <cell r="A546" t="str">
            <v>552</v>
          </cell>
          <cell r="B546" t="str">
            <v>SPRINGVILLE</v>
          </cell>
          <cell r="C546">
            <v>497149</v>
          </cell>
          <cell r="D546">
            <v>0</v>
          </cell>
          <cell r="E546">
            <v>497149</v>
          </cell>
          <cell r="F546">
            <v>0</v>
          </cell>
          <cell r="G546">
            <v>0</v>
          </cell>
          <cell r="H546">
            <v>159011</v>
          </cell>
          <cell r="I546">
            <v>12050</v>
          </cell>
          <cell r="J546">
            <v>19000</v>
          </cell>
          <cell r="K546">
            <v>141481</v>
          </cell>
          <cell r="L546">
            <v>393000</v>
          </cell>
          <cell r="M546">
            <v>2000</v>
          </cell>
          <cell r="N546">
            <v>51834</v>
          </cell>
          <cell r="O546">
            <v>400000</v>
          </cell>
          <cell r="P546">
            <v>47899</v>
          </cell>
          <cell r="Q546">
            <v>1723424</v>
          </cell>
          <cell r="R546">
            <v>86001</v>
          </cell>
          <cell r="S546">
            <v>272912</v>
          </cell>
          <cell r="T546">
            <v>0</v>
          </cell>
          <cell r="U546">
            <v>211536</v>
          </cell>
          <cell r="V546">
            <v>17200</v>
          </cell>
          <cell r="W546">
            <v>106331</v>
          </cell>
          <cell r="X546">
            <v>124092</v>
          </cell>
          <cell r="Y546">
            <v>0</v>
          </cell>
          <cell r="Z546">
            <v>818072</v>
          </cell>
          <cell r="AA546">
            <v>710372</v>
          </cell>
          <cell r="AB546">
            <v>1528444</v>
          </cell>
          <cell r="AC546">
            <v>47899</v>
          </cell>
          <cell r="AD546">
            <v>1576343</v>
          </cell>
          <cell r="AE546">
            <v>147081</v>
          </cell>
          <cell r="AF546">
            <v>1208071</v>
          </cell>
          <cell r="AG546">
            <v>1355152</v>
          </cell>
        </row>
        <row r="547">
          <cell r="A547" t="str">
            <v>553</v>
          </cell>
          <cell r="B547" t="str">
            <v>WALKER</v>
          </cell>
          <cell r="C547">
            <v>219474</v>
          </cell>
          <cell r="D547">
            <v>0</v>
          </cell>
          <cell r="E547">
            <v>219474</v>
          </cell>
          <cell r="F547">
            <v>0</v>
          </cell>
          <cell r="G547">
            <v>0</v>
          </cell>
          <cell r="H547">
            <v>89692</v>
          </cell>
          <cell r="I547">
            <v>1000</v>
          </cell>
          <cell r="J547">
            <v>2000</v>
          </cell>
          <cell r="K547">
            <v>135764</v>
          </cell>
          <cell r="L547">
            <v>448063</v>
          </cell>
          <cell r="M547">
            <v>0</v>
          </cell>
          <cell r="N547">
            <v>0</v>
          </cell>
          <cell r="O547">
            <v>0</v>
          </cell>
          <cell r="P547">
            <v>323359</v>
          </cell>
          <cell r="Q547">
            <v>1219352</v>
          </cell>
          <cell r="R547">
            <v>63830</v>
          </cell>
          <cell r="S547">
            <v>126382</v>
          </cell>
          <cell r="T547">
            <v>0</v>
          </cell>
          <cell r="U547">
            <v>25400</v>
          </cell>
          <cell r="V547">
            <v>0</v>
          </cell>
          <cell r="W547">
            <v>85729</v>
          </cell>
          <cell r="X547">
            <v>328234</v>
          </cell>
          <cell r="Y547">
            <v>0</v>
          </cell>
          <cell r="Z547">
            <v>629575</v>
          </cell>
          <cell r="AA547">
            <v>223428</v>
          </cell>
          <cell r="AB547">
            <v>853003</v>
          </cell>
          <cell r="AC547">
            <v>323359</v>
          </cell>
          <cell r="AD547">
            <v>1176362</v>
          </cell>
          <cell r="AE547">
            <v>42990</v>
          </cell>
          <cell r="AF547">
            <v>871069</v>
          </cell>
          <cell r="AG547">
            <v>914059</v>
          </cell>
        </row>
        <row r="548">
          <cell r="A548" t="str">
            <v>554</v>
          </cell>
          <cell r="B548" t="str">
            <v>COLUMBUS CITY</v>
          </cell>
          <cell r="C548">
            <v>55907</v>
          </cell>
          <cell r="D548">
            <v>0</v>
          </cell>
          <cell r="E548">
            <v>55907</v>
          </cell>
          <cell r="F548">
            <v>0</v>
          </cell>
          <cell r="G548">
            <v>0</v>
          </cell>
          <cell r="H548">
            <v>20887</v>
          </cell>
          <cell r="I548">
            <v>0</v>
          </cell>
          <cell r="J548">
            <v>200</v>
          </cell>
          <cell r="K548">
            <v>39417</v>
          </cell>
          <cell r="L548">
            <v>109700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226111</v>
          </cell>
          <cell r="R548">
            <v>22160</v>
          </cell>
          <cell r="S548">
            <v>39000</v>
          </cell>
          <cell r="T548">
            <v>0</v>
          </cell>
          <cell r="U548">
            <v>3000</v>
          </cell>
          <cell r="V548">
            <v>0</v>
          </cell>
          <cell r="W548">
            <v>35300</v>
          </cell>
          <cell r="X548">
            <v>8084</v>
          </cell>
          <cell r="Y548">
            <v>0</v>
          </cell>
          <cell r="Z548">
            <v>107544</v>
          </cell>
          <cell r="AA548">
            <v>129483</v>
          </cell>
          <cell r="AB548">
            <v>237027</v>
          </cell>
          <cell r="AC548">
            <v>0</v>
          </cell>
          <cell r="AD548">
            <v>237027</v>
          </cell>
          <cell r="AE548">
            <v>-10916</v>
          </cell>
          <cell r="AF548">
            <v>250934</v>
          </cell>
          <cell r="AG548">
            <v>240018</v>
          </cell>
        </row>
        <row r="549">
          <cell r="A549" t="str">
            <v>555</v>
          </cell>
          <cell r="B549" t="str">
            <v>COLUMBUS JUNCTION</v>
          </cell>
          <cell r="C549">
            <v>414391</v>
          </cell>
          <cell r="D549">
            <v>0</v>
          </cell>
          <cell r="E549">
            <v>414391</v>
          </cell>
          <cell r="F549">
            <v>0</v>
          </cell>
          <cell r="G549">
            <v>6000</v>
          </cell>
          <cell r="H549">
            <v>124124</v>
          </cell>
          <cell r="I549">
            <v>8450</v>
          </cell>
          <cell r="J549">
            <v>2320</v>
          </cell>
          <cell r="K549">
            <v>324593</v>
          </cell>
          <cell r="L549">
            <v>683700</v>
          </cell>
          <cell r="M549">
            <v>0</v>
          </cell>
          <cell r="N549">
            <v>64000</v>
          </cell>
          <cell r="O549">
            <v>0</v>
          </cell>
          <cell r="P549">
            <v>239565</v>
          </cell>
          <cell r="Q549">
            <v>1867143</v>
          </cell>
          <cell r="R549">
            <v>375664</v>
          </cell>
          <cell r="S549">
            <v>236395</v>
          </cell>
          <cell r="T549">
            <v>0</v>
          </cell>
          <cell r="U549">
            <v>154306</v>
          </cell>
          <cell r="V549">
            <v>13000</v>
          </cell>
          <cell r="W549">
            <v>126644</v>
          </cell>
          <cell r="X549">
            <v>0</v>
          </cell>
          <cell r="Y549">
            <v>0</v>
          </cell>
          <cell r="Z549">
            <v>906009</v>
          </cell>
          <cell r="AA549">
            <v>662137</v>
          </cell>
          <cell r="AB549">
            <v>1568146</v>
          </cell>
          <cell r="AC549">
            <v>239565</v>
          </cell>
          <cell r="AD549">
            <v>1807711</v>
          </cell>
          <cell r="AE549">
            <v>59432</v>
          </cell>
          <cell r="AF549">
            <v>420937</v>
          </cell>
          <cell r="AG549">
            <v>480369</v>
          </cell>
        </row>
        <row r="550">
          <cell r="A550" t="str">
            <v>556</v>
          </cell>
          <cell r="B550" t="str">
            <v>COTTER</v>
          </cell>
          <cell r="C550">
            <v>5662</v>
          </cell>
          <cell r="D550">
            <v>0</v>
          </cell>
          <cell r="E550">
            <v>5662</v>
          </cell>
          <cell r="F550">
            <v>0</v>
          </cell>
          <cell r="G550">
            <v>0</v>
          </cell>
          <cell r="H550">
            <v>2613</v>
          </cell>
          <cell r="I550">
            <v>0</v>
          </cell>
          <cell r="J550">
            <v>60</v>
          </cell>
          <cell r="K550">
            <v>5881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14216</v>
          </cell>
          <cell r="R550">
            <v>1250</v>
          </cell>
          <cell r="S550">
            <v>1700</v>
          </cell>
          <cell r="T550">
            <v>0</v>
          </cell>
          <cell r="U550">
            <v>860</v>
          </cell>
          <cell r="V550">
            <v>50</v>
          </cell>
          <cell r="W550">
            <v>3525</v>
          </cell>
          <cell r="X550">
            <v>0</v>
          </cell>
          <cell r="Y550">
            <v>0</v>
          </cell>
          <cell r="Z550">
            <v>7385</v>
          </cell>
          <cell r="AA550">
            <v>0</v>
          </cell>
          <cell r="AB550">
            <v>7385</v>
          </cell>
          <cell r="AC550">
            <v>0</v>
          </cell>
          <cell r="AD550">
            <v>7385</v>
          </cell>
          <cell r="AE550">
            <v>6831</v>
          </cell>
          <cell r="AF550">
            <v>17088</v>
          </cell>
          <cell r="AG550">
            <v>23919</v>
          </cell>
        </row>
        <row r="551">
          <cell r="A551" t="str">
            <v>557</v>
          </cell>
          <cell r="B551" t="str">
            <v>FREDONIA</v>
          </cell>
          <cell r="C551">
            <v>19032</v>
          </cell>
          <cell r="D551">
            <v>0</v>
          </cell>
          <cell r="E551">
            <v>19032</v>
          </cell>
          <cell r="F551">
            <v>0</v>
          </cell>
          <cell r="G551">
            <v>0</v>
          </cell>
          <cell r="H551">
            <v>13261</v>
          </cell>
          <cell r="I551">
            <v>0</v>
          </cell>
          <cell r="J551">
            <v>200</v>
          </cell>
          <cell r="K551">
            <v>25587</v>
          </cell>
          <cell r="L551">
            <v>41000</v>
          </cell>
          <cell r="M551">
            <v>0</v>
          </cell>
          <cell r="N551">
            <v>1000</v>
          </cell>
          <cell r="O551">
            <v>100000</v>
          </cell>
          <cell r="P551">
            <v>0</v>
          </cell>
          <cell r="Q551">
            <v>200080</v>
          </cell>
          <cell r="R551">
            <v>13500</v>
          </cell>
          <cell r="S551">
            <v>25500</v>
          </cell>
          <cell r="T551">
            <v>0</v>
          </cell>
          <cell r="U551">
            <v>3300</v>
          </cell>
          <cell r="V551">
            <v>0</v>
          </cell>
          <cell r="W551">
            <v>16780</v>
          </cell>
          <cell r="X551">
            <v>0</v>
          </cell>
          <cell r="Y551">
            <v>100000</v>
          </cell>
          <cell r="Z551">
            <v>159080</v>
          </cell>
          <cell r="AA551">
            <v>41000</v>
          </cell>
          <cell r="AB551">
            <v>200080</v>
          </cell>
          <cell r="AC551">
            <v>0</v>
          </cell>
          <cell r="AD551">
            <v>200080</v>
          </cell>
          <cell r="AE551">
            <v>0</v>
          </cell>
          <cell r="AF551">
            <v>101030</v>
          </cell>
          <cell r="AG551">
            <v>101030</v>
          </cell>
        </row>
        <row r="552">
          <cell r="A552" t="str">
            <v>558</v>
          </cell>
          <cell r="B552" t="str">
            <v>GRANDVIEW</v>
          </cell>
          <cell r="C552">
            <v>79091</v>
          </cell>
          <cell r="D552">
            <v>0</v>
          </cell>
          <cell r="E552">
            <v>79091</v>
          </cell>
          <cell r="F552">
            <v>0</v>
          </cell>
          <cell r="G552">
            <v>0</v>
          </cell>
          <cell r="H552">
            <v>34177</v>
          </cell>
          <cell r="I552">
            <v>600</v>
          </cell>
          <cell r="J552">
            <v>3000</v>
          </cell>
          <cell r="K552">
            <v>66720</v>
          </cell>
          <cell r="L552">
            <v>219000</v>
          </cell>
          <cell r="M552">
            <v>0</v>
          </cell>
          <cell r="N552">
            <v>2000</v>
          </cell>
          <cell r="O552">
            <v>0</v>
          </cell>
          <cell r="P552">
            <v>18480</v>
          </cell>
          <cell r="Q552">
            <v>423068</v>
          </cell>
          <cell r="R552">
            <v>43880</v>
          </cell>
          <cell r="S552">
            <v>71700</v>
          </cell>
          <cell r="T552">
            <v>0</v>
          </cell>
          <cell r="U552">
            <v>4850</v>
          </cell>
          <cell r="V552">
            <v>2780</v>
          </cell>
          <cell r="W552">
            <v>32000</v>
          </cell>
          <cell r="X552">
            <v>0</v>
          </cell>
          <cell r="Y552">
            <v>0</v>
          </cell>
          <cell r="Z552">
            <v>155210</v>
          </cell>
          <cell r="AA552">
            <v>196000</v>
          </cell>
          <cell r="AB552">
            <v>351210</v>
          </cell>
          <cell r="AC552">
            <v>18480</v>
          </cell>
          <cell r="AD552">
            <v>369690</v>
          </cell>
          <cell r="AE552">
            <v>53378</v>
          </cell>
          <cell r="AF552">
            <v>439268</v>
          </cell>
          <cell r="AG552">
            <v>492646</v>
          </cell>
        </row>
        <row r="553">
          <cell r="A553" t="str">
            <v>559</v>
          </cell>
          <cell r="B553" t="str">
            <v>LETTS</v>
          </cell>
          <cell r="C553">
            <v>86161</v>
          </cell>
          <cell r="D553">
            <v>0</v>
          </cell>
          <cell r="E553">
            <v>86161</v>
          </cell>
          <cell r="F553">
            <v>0</v>
          </cell>
          <cell r="G553">
            <v>0</v>
          </cell>
          <cell r="H553">
            <v>22708</v>
          </cell>
          <cell r="I553">
            <v>392</v>
          </cell>
          <cell r="J553">
            <v>1000</v>
          </cell>
          <cell r="K553">
            <v>27000</v>
          </cell>
          <cell r="L553">
            <v>62000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199261</v>
          </cell>
          <cell r="R553">
            <v>25007</v>
          </cell>
          <cell r="S553">
            <v>32867</v>
          </cell>
          <cell r="T553">
            <v>0</v>
          </cell>
          <cell r="U553">
            <v>9600</v>
          </cell>
          <cell r="V553">
            <v>1300</v>
          </cell>
          <cell r="W553">
            <v>40250</v>
          </cell>
          <cell r="X553">
            <v>28237</v>
          </cell>
          <cell r="Y553">
            <v>0</v>
          </cell>
          <cell r="Z553">
            <v>137261</v>
          </cell>
          <cell r="AA553">
            <v>62000</v>
          </cell>
          <cell r="AB553">
            <v>199261</v>
          </cell>
          <cell r="AC553">
            <v>0</v>
          </cell>
          <cell r="AD553">
            <v>199261</v>
          </cell>
          <cell r="AE553">
            <v>0</v>
          </cell>
          <cell r="AF553">
            <v>93449</v>
          </cell>
          <cell r="AG553">
            <v>93449</v>
          </cell>
        </row>
        <row r="554">
          <cell r="A554" t="str">
            <v>560</v>
          </cell>
          <cell r="B554" t="str">
            <v>MORNING SUN</v>
          </cell>
          <cell r="C554">
            <v>180813</v>
          </cell>
          <cell r="D554">
            <v>0</v>
          </cell>
          <cell r="E554">
            <v>180813</v>
          </cell>
          <cell r="F554">
            <v>0</v>
          </cell>
          <cell r="G554">
            <v>0</v>
          </cell>
          <cell r="H554">
            <v>58639</v>
          </cell>
          <cell r="I554">
            <v>2340</v>
          </cell>
          <cell r="J554">
            <v>3610</v>
          </cell>
          <cell r="K554">
            <v>149678</v>
          </cell>
          <cell r="L554">
            <v>589860</v>
          </cell>
          <cell r="M554">
            <v>0</v>
          </cell>
          <cell r="N554">
            <v>20520</v>
          </cell>
          <cell r="O554">
            <v>0</v>
          </cell>
          <cell r="P554">
            <v>25850</v>
          </cell>
          <cell r="Q554">
            <v>1031310</v>
          </cell>
          <cell r="R554">
            <v>67175</v>
          </cell>
          <cell r="S554">
            <v>187580</v>
          </cell>
          <cell r="T554">
            <v>0</v>
          </cell>
          <cell r="U554">
            <v>47078</v>
          </cell>
          <cell r="V554">
            <v>2300</v>
          </cell>
          <cell r="W554">
            <v>125700</v>
          </cell>
          <cell r="X554">
            <v>0</v>
          </cell>
          <cell r="Y554">
            <v>0</v>
          </cell>
          <cell r="Z554">
            <v>429833</v>
          </cell>
          <cell r="AA554">
            <v>528770</v>
          </cell>
          <cell r="AB554">
            <v>958603</v>
          </cell>
          <cell r="AC554">
            <v>25850</v>
          </cell>
          <cell r="AD554">
            <v>984453</v>
          </cell>
          <cell r="AE554">
            <v>46857</v>
          </cell>
          <cell r="AF554">
            <v>690288</v>
          </cell>
          <cell r="AG554">
            <v>737145</v>
          </cell>
        </row>
        <row r="555">
          <cell r="A555" t="str">
            <v>561</v>
          </cell>
          <cell r="B555" t="str">
            <v>OAKVILLE</v>
          </cell>
          <cell r="C555">
            <v>61328</v>
          </cell>
          <cell r="D555">
            <v>0</v>
          </cell>
          <cell r="E555">
            <v>61328</v>
          </cell>
          <cell r="F555">
            <v>0</v>
          </cell>
          <cell r="G555">
            <v>0</v>
          </cell>
          <cell r="H555">
            <v>13612</v>
          </cell>
          <cell r="I555">
            <v>800</v>
          </cell>
          <cell r="J555">
            <v>6000</v>
          </cell>
          <cell r="K555">
            <v>20884</v>
          </cell>
          <cell r="L555">
            <v>112400</v>
          </cell>
          <cell r="M555">
            <v>7000</v>
          </cell>
          <cell r="N555">
            <v>6000</v>
          </cell>
          <cell r="O555">
            <v>0</v>
          </cell>
          <cell r="P555">
            <v>0</v>
          </cell>
          <cell r="Q555">
            <v>228024</v>
          </cell>
          <cell r="R555">
            <v>27035</v>
          </cell>
          <cell r="S555">
            <v>16365</v>
          </cell>
          <cell r="T555">
            <v>0</v>
          </cell>
          <cell r="U555">
            <v>9450</v>
          </cell>
          <cell r="V555">
            <v>6800</v>
          </cell>
          <cell r="W555">
            <v>77200</v>
          </cell>
          <cell r="X555">
            <v>0</v>
          </cell>
          <cell r="Y555">
            <v>0</v>
          </cell>
          <cell r="Z555">
            <v>136850</v>
          </cell>
          <cell r="AA555">
            <v>96722</v>
          </cell>
          <cell r="AB555">
            <v>233572</v>
          </cell>
          <cell r="AC555">
            <v>0</v>
          </cell>
          <cell r="AD555">
            <v>233572</v>
          </cell>
          <cell r="AE555">
            <v>-5548</v>
          </cell>
          <cell r="AF555">
            <v>183363</v>
          </cell>
          <cell r="AG555">
            <v>177815</v>
          </cell>
        </row>
        <row r="556">
          <cell r="A556" t="str">
            <v>562</v>
          </cell>
          <cell r="B556" t="str">
            <v>WAPELLO</v>
          </cell>
          <cell r="C556">
            <v>612038</v>
          </cell>
          <cell r="D556">
            <v>0</v>
          </cell>
          <cell r="E556">
            <v>612038</v>
          </cell>
          <cell r="F556">
            <v>0</v>
          </cell>
          <cell r="G556">
            <v>263050</v>
          </cell>
          <cell r="H556">
            <v>134391</v>
          </cell>
          <cell r="I556">
            <v>21225</v>
          </cell>
          <cell r="J556">
            <v>31550</v>
          </cell>
          <cell r="K556">
            <v>297742.8</v>
          </cell>
          <cell r="L556">
            <v>892090</v>
          </cell>
          <cell r="M556">
            <v>0</v>
          </cell>
          <cell r="N556">
            <v>22330</v>
          </cell>
          <cell r="O556">
            <v>0</v>
          </cell>
          <cell r="P556">
            <v>427344</v>
          </cell>
          <cell r="Q556">
            <v>2701760.8</v>
          </cell>
          <cell r="R556">
            <v>358092</v>
          </cell>
          <cell r="S556">
            <v>344845</v>
          </cell>
          <cell r="T556">
            <v>0</v>
          </cell>
          <cell r="U556">
            <v>283411</v>
          </cell>
          <cell r="V556">
            <v>6244</v>
          </cell>
          <cell r="W556">
            <v>172364</v>
          </cell>
          <cell r="X556">
            <v>357690</v>
          </cell>
          <cell r="Y556">
            <v>0</v>
          </cell>
          <cell r="Z556">
            <v>1522646</v>
          </cell>
          <cell r="AA556">
            <v>746710</v>
          </cell>
          <cell r="AB556">
            <v>2269356</v>
          </cell>
          <cell r="AC556">
            <v>427344</v>
          </cell>
          <cell r="AD556">
            <v>2696700</v>
          </cell>
          <cell r="AE556">
            <v>5060.8000000000466</v>
          </cell>
          <cell r="AF556">
            <v>750842</v>
          </cell>
          <cell r="AG556">
            <v>755902.8</v>
          </cell>
        </row>
        <row r="557">
          <cell r="A557" t="str">
            <v>563</v>
          </cell>
          <cell r="B557" t="str">
            <v>CHARITON</v>
          </cell>
          <cell r="C557">
            <v>1681561</v>
          </cell>
          <cell r="D557">
            <v>0</v>
          </cell>
          <cell r="E557">
            <v>1681561</v>
          </cell>
          <cell r="F557">
            <v>0</v>
          </cell>
          <cell r="G557">
            <v>150000</v>
          </cell>
          <cell r="H557">
            <v>505235</v>
          </cell>
          <cell r="I557">
            <v>27000</v>
          </cell>
          <cell r="J557">
            <v>3500</v>
          </cell>
          <cell r="K557">
            <v>905400</v>
          </cell>
          <cell r="L557">
            <v>1479250</v>
          </cell>
          <cell r="M557">
            <v>0</v>
          </cell>
          <cell r="N557">
            <v>142000</v>
          </cell>
          <cell r="O557">
            <v>0</v>
          </cell>
          <cell r="P557">
            <v>384587</v>
          </cell>
          <cell r="Q557">
            <v>5278533</v>
          </cell>
          <cell r="R557">
            <v>764308</v>
          </cell>
          <cell r="S557">
            <v>686385</v>
          </cell>
          <cell r="T557">
            <v>7400</v>
          </cell>
          <cell r="U557">
            <v>569483</v>
          </cell>
          <cell r="V557">
            <v>118300</v>
          </cell>
          <cell r="W557">
            <v>360183</v>
          </cell>
          <cell r="X557">
            <v>466025</v>
          </cell>
          <cell r="Y557">
            <v>340000</v>
          </cell>
          <cell r="Z557">
            <v>3312084</v>
          </cell>
          <cell r="AA557">
            <v>1604224</v>
          </cell>
          <cell r="AB557">
            <v>4916308</v>
          </cell>
          <cell r="AC557">
            <v>384587</v>
          </cell>
          <cell r="AD557">
            <v>5300895</v>
          </cell>
          <cell r="AE557">
            <v>-22362</v>
          </cell>
          <cell r="AF557">
            <v>5605408</v>
          </cell>
          <cell r="AG557">
            <v>5583046</v>
          </cell>
        </row>
        <row r="558">
          <cell r="A558" t="str">
            <v>564</v>
          </cell>
          <cell r="B558" t="str">
            <v>DERBY</v>
          </cell>
          <cell r="C558">
            <v>13486</v>
          </cell>
          <cell r="D558">
            <v>0</v>
          </cell>
          <cell r="E558">
            <v>13486</v>
          </cell>
          <cell r="F558">
            <v>0</v>
          </cell>
          <cell r="G558">
            <v>0</v>
          </cell>
          <cell r="H558">
            <v>7523</v>
          </cell>
          <cell r="I558">
            <v>0</v>
          </cell>
          <cell r="J558">
            <v>0</v>
          </cell>
          <cell r="K558">
            <v>11750</v>
          </cell>
          <cell r="L558">
            <v>36500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69259</v>
          </cell>
          <cell r="R558">
            <v>2000</v>
          </cell>
          <cell r="S558">
            <v>16600</v>
          </cell>
          <cell r="T558">
            <v>0</v>
          </cell>
          <cell r="U558">
            <v>3391</v>
          </cell>
          <cell r="V558">
            <v>300</v>
          </cell>
          <cell r="W558">
            <v>13000</v>
          </cell>
          <cell r="X558">
            <v>0</v>
          </cell>
          <cell r="Y558">
            <v>0</v>
          </cell>
          <cell r="Z558">
            <v>35291</v>
          </cell>
          <cell r="AA558">
            <v>0</v>
          </cell>
          <cell r="AB558">
            <v>35291</v>
          </cell>
          <cell r="AC558">
            <v>0</v>
          </cell>
          <cell r="AD558">
            <v>35291</v>
          </cell>
          <cell r="AE558">
            <v>33968</v>
          </cell>
          <cell r="AF558">
            <v>19808</v>
          </cell>
          <cell r="AG558">
            <v>53776</v>
          </cell>
        </row>
        <row r="559">
          <cell r="A559" t="str">
            <v>565</v>
          </cell>
          <cell r="B559" t="str">
            <v>LUCAS</v>
          </cell>
          <cell r="C559">
            <v>38987</v>
          </cell>
          <cell r="D559">
            <v>0</v>
          </cell>
          <cell r="E559">
            <v>38987</v>
          </cell>
          <cell r="F559">
            <v>0</v>
          </cell>
          <cell r="G559">
            <v>0</v>
          </cell>
          <cell r="H559">
            <v>14906</v>
          </cell>
          <cell r="I559">
            <v>75</v>
          </cell>
          <cell r="J559">
            <v>2500</v>
          </cell>
          <cell r="K559">
            <v>45909</v>
          </cell>
          <cell r="L559">
            <v>14000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116377</v>
          </cell>
          <cell r="R559">
            <v>23400</v>
          </cell>
          <cell r="S559">
            <v>39545</v>
          </cell>
          <cell r="T559">
            <v>0</v>
          </cell>
          <cell r="U559">
            <v>5000</v>
          </cell>
          <cell r="V559">
            <v>0</v>
          </cell>
          <cell r="W559">
            <v>30813</v>
          </cell>
          <cell r="X559">
            <v>5342</v>
          </cell>
          <cell r="Y559">
            <v>0</v>
          </cell>
          <cell r="Z559">
            <v>104100</v>
          </cell>
          <cell r="AA559">
            <v>14000</v>
          </cell>
          <cell r="AB559">
            <v>118100</v>
          </cell>
          <cell r="AC559">
            <v>0</v>
          </cell>
          <cell r="AD559">
            <v>118100</v>
          </cell>
          <cell r="AE559">
            <v>-1723</v>
          </cell>
          <cell r="AF559">
            <v>123109</v>
          </cell>
          <cell r="AG559">
            <v>121386</v>
          </cell>
        </row>
        <row r="560">
          <cell r="A560" t="str">
            <v>566</v>
          </cell>
          <cell r="B560" t="str">
            <v>RUSSELL</v>
          </cell>
          <cell r="C560">
            <v>80989</v>
          </cell>
          <cell r="D560">
            <v>0</v>
          </cell>
          <cell r="E560">
            <v>80989</v>
          </cell>
          <cell r="F560">
            <v>0</v>
          </cell>
          <cell r="G560">
            <v>0</v>
          </cell>
          <cell r="H560">
            <v>37389</v>
          </cell>
          <cell r="I560">
            <v>10150</v>
          </cell>
          <cell r="J560">
            <v>3050</v>
          </cell>
          <cell r="K560">
            <v>95597</v>
          </cell>
          <cell r="L560">
            <v>171350</v>
          </cell>
          <cell r="M560">
            <v>0</v>
          </cell>
          <cell r="N560">
            <v>2120</v>
          </cell>
          <cell r="O560">
            <v>0</v>
          </cell>
          <cell r="P560">
            <v>47305</v>
          </cell>
          <cell r="Q560">
            <v>447950</v>
          </cell>
          <cell r="R560">
            <v>44441</v>
          </cell>
          <cell r="S560">
            <v>69401</v>
          </cell>
          <cell r="T560">
            <v>0</v>
          </cell>
          <cell r="U560">
            <v>19361</v>
          </cell>
          <cell r="V560">
            <v>4445</v>
          </cell>
          <cell r="W560">
            <v>37265</v>
          </cell>
          <cell r="X560">
            <v>3068</v>
          </cell>
          <cell r="Y560">
            <v>42000</v>
          </cell>
          <cell r="Z560">
            <v>219981</v>
          </cell>
          <cell r="AA560">
            <v>204570</v>
          </cell>
          <cell r="AB560">
            <v>424551</v>
          </cell>
          <cell r="AC560">
            <v>47305</v>
          </cell>
          <cell r="AD560">
            <v>471856</v>
          </cell>
          <cell r="AE560">
            <v>-23906</v>
          </cell>
          <cell r="AF560">
            <v>696722</v>
          </cell>
          <cell r="AG560">
            <v>672816</v>
          </cell>
        </row>
        <row r="561">
          <cell r="A561" t="str">
            <v>567</v>
          </cell>
          <cell r="B561" t="str">
            <v>WILLIAMSON</v>
          </cell>
          <cell r="C561">
            <v>19654</v>
          </cell>
          <cell r="D561">
            <v>0</v>
          </cell>
          <cell r="E561">
            <v>19654</v>
          </cell>
          <cell r="F561">
            <v>0</v>
          </cell>
          <cell r="G561">
            <v>0</v>
          </cell>
          <cell r="H561">
            <v>1773</v>
          </cell>
          <cell r="I561">
            <v>350</v>
          </cell>
          <cell r="J561">
            <v>1500</v>
          </cell>
          <cell r="K561">
            <v>18252</v>
          </cell>
          <cell r="L561">
            <v>0</v>
          </cell>
          <cell r="M561">
            <v>0</v>
          </cell>
          <cell r="N561">
            <v>1200</v>
          </cell>
          <cell r="O561">
            <v>0</v>
          </cell>
          <cell r="P561">
            <v>0</v>
          </cell>
          <cell r="Q561">
            <v>42729</v>
          </cell>
          <cell r="R561">
            <v>2500</v>
          </cell>
          <cell r="S561">
            <v>25200</v>
          </cell>
          <cell r="T561">
            <v>0</v>
          </cell>
          <cell r="U561">
            <v>5600</v>
          </cell>
          <cell r="V561">
            <v>0</v>
          </cell>
          <cell r="W561">
            <v>17929</v>
          </cell>
          <cell r="X561">
            <v>0</v>
          </cell>
          <cell r="Y561">
            <v>0</v>
          </cell>
          <cell r="Z561">
            <v>51229</v>
          </cell>
          <cell r="AA561">
            <v>0</v>
          </cell>
          <cell r="AB561">
            <v>51229</v>
          </cell>
          <cell r="AC561">
            <v>0</v>
          </cell>
          <cell r="AD561">
            <v>51229</v>
          </cell>
          <cell r="AE561">
            <v>-8500</v>
          </cell>
          <cell r="AF561">
            <v>39500</v>
          </cell>
          <cell r="AG561">
            <v>31000</v>
          </cell>
        </row>
        <row r="562">
          <cell r="A562" t="str">
            <v>568</v>
          </cell>
          <cell r="B562" t="str">
            <v>ALVORD</v>
          </cell>
          <cell r="C562">
            <v>49610</v>
          </cell>
          <cell r="D562">
            <v>0</v>
          </cell>
          <cell r="E562">
            <v>49610</v>
          </cell>
          <cell r="F562">
            <v>0</v>
          </cell>
          <cell r="G562">
            <v>0</v>
          </cell>
          <cell r="H562">
            <v>20450</v>
          </cell>
          <cell r="I562">
            <v>500</v>
          </cell>
          <cell r="J562">
            <v>7100</v>
          </cell>
          <cell r="K562">
            <v>19470</v>
          </cell>
          <cell r="L562">
            <v>60055</v>
          </cell>
          <cell r="M562">
            <v>0</v>
          </cell>
          <cell r="N562">
            <v>59025</v>
          </cell>
          <cell r="O562">
            <v>0</v>
          </cell>
          <cell r="P562">
            <v>0</v>
          </cell>
          <cell r="Q562">
            <v>216210</v>
          </cell>
          <cell r="R562">
            <v>13500</v>
          </cell>
          <cell r="S562">
            <v>40150</v>
          </cell>
          <cell r="T562">
            <v>2250</v>
          </cell>
          <cell r="U562">
            <v>23200</v>
          </cell>
          <cell r="V562">
            <v>0</v>
          </cell>
          <cell r="W562">
            <v>33000</v>
          </cell>
          <cell r="X562">
            <v>0</v>
          </cell>
          <cell r="Y562">
            <v>0</v>
          </cell>
          <cell r="Z562">
            <v>112100</v>
          </cell>
          <cell r="AA562">
            <v>65300</v>
          </cell>
          <cell r="AB562">
            <v>177400</v>
          </cell>
          <cell r="AC562">
            <v>0</v>
          </cell>
          <cell r="AD562">
            <v>177400</v>
          </cell>
          <cell r="AE562">
            <v>38810</v>
          </cell>
          <cell r="AF562">
            <v>513720</v>
          </cell>
          <cell r="AG562">
            <v>552530</v>
          </cell>
        </row>
        <row r="563">
          <cell r="A563" t="str">
            <v>569</v>
          </cell>
          <cell r="B563" t="str">
            <v>DOON</v>
          </cell>
          <cell r="C563">
            <v>150320</v>
          </cell>
          <cell r="D563">
            <v>0</v>
          </cell>
          <cell r="E563">
            <v>150320</v>
          </cell>
          <cell r="F563">
            <v>0</v>
          </cell>
          <cell r="G563">
            <v>0</v>
          </cell>
          <cell r="H563">
            <v>55100</v>
          </cell>
          <cell r="I563">
            <v>900</v>
          </cell>
          <cell r="J563">
            <v>15000</v>
          </cell>
          <cell r="K563">
            <v>69304</v>
          </cell>
          <cell r="L563">
            <v>217000</v>
          </cell>
          <cell r="M563">
            <v>0</v>
          </cell>
          <cell r="N563">
            <v>50000</v>
          </cell>
          <cell r="O563">
            <v>0</v>
          </cell>
          <cell r="P563">
            <v>22284</v>
          </cell>
          <cell r="Q563">
            <v>579908</v>
          </cell>
          <cell r="R563">
            <v>30000</v>
          </cell>
          <cell r="S563">
            <v>94200</v>
          </cell>
          <cell r="T563">
            <v>4800</v>
          </cell>
          <cell r="U563">
            <v>79000</v>
          </cell>
          <cell r="V563">
            <v>2000</v>
          </cell>
          <cell r="W563">
            <v>52000</v>
          </cell>
          <cell r="X563">
            <v>0</v>
          </cell>
          <cell r="Y563">
            <v>0</v>
          </cell>
          <cell r="Z563">
            <v>262000</v>
          </cell>
          <cell r="AA563">
            <v>221000</v>
          </cell>
          <cell r="AB563">
            <v>483000</v>
          </cell>
          <cell r="AC563">
            <v>22284</v>
          </cell>
          <cell r="AD563">
            <v>505284</v>
          </cell>
          <cell r="AE563">
            <v>74624</v>
          </cell>
          <cell r="AF563">
            <v>539797</v>
          </cell>
          <cell r="AG563">
            <v>614421</v>
          </cell>
        </row>
        <row r="564">
          <cell r="A564" t="str">
            <v>570</v>
          </cell>
          <cell r="B564" t="str">
            <v>GEORGE</v>
          </cell>
          <cell r="C564">
            <v>358188</v>
          </cell>
          <cell r="D564">
            <v>0</v>
          </cell>
          <cell r="E564">
            <v>358188</v>
          </cell>
          <cell r="F564">
            <v>0</v>
          </cell>
          <cell r="G564">
            <v>46529</v>
          </cell>
          <cell r="H564">
            <v>102255</v>
          </cell>
          <cell r="I564">
            <v>2723</v>
          </cell>
          <cell r="J564">
            <v>8600</v>
          </cell>
          <cell r="K564">
            <v>158014</v>
          </cell>
          <cell r="L564">
            <v>404847</v>
          </cell>
          <cell r="M564">
            <v>200</v>
          </cell>
          <cell r="N564">
            <v>61907</v>
          </cell>
          <cell r="O564">
            <v>0</v>
          </cell>
          <cell r="P564">
            <v>158198</v>
          </cell>
          <cell r="Q564">
            <v>1301461</v>
          </cell>
          <cell r="R564">
            <v>88950</v>
          </cell>
          <cell r="S564">
            <v>153052</v>
          </cell>
          <cell r="T564">
            <v>0</v>
          </cell>
          <cell r="U564">
            <v>239744</v>
          </cell>
          <cell r="V564">
            <v>32219</v>
          </cell>
          <cell r="W564">
            <v>187147</v>
          </cell>
          <cell r="X564">
            <v>125926</v>
          </cell>
          <cell r="Y564">
            <v>52000</v>
          </cell>
          <cell r="Z564">
            <v>879038</v>
          </cell>
          <cell r="AA564">
            <v>332999</v>
          </cell>
          <cell r="AB564">
            <v>1212037</v>
          </cell>
          <cell r="AC564">
            <v>158198</v>
          </cell>
          <cell r="AD564">
            <v>1370235</v>
          </cell>
          <cell r="AE564">
            <v>-68774</v>
          </cell>
          <cell r="AF564">
            <v>1164157</v>
          </cell>
          <cell r="AG564">
            <v>1095383</v>
          </cell>
        </row>
        <row r="565">
          <cell r="A565" t="str">
            <v>571</v>
          </cell>
          <cell r="B565" t="str">
            <v>INWOOD</v>
          </cell>
          <cell r="C565">
            <v>260681</v>
          </cell>
          <cell r="D565">
            <v>0</v>
          </cell>
          <cell r="E565">
            <v>260681</v>
          </cell>
          <cell r="F565">
            <v>0</v>
          </cell>
          <cell r="G565">
            <v>21751</v>
          </cell>
          <cell r="H565">
            <v>105632</v>
          </cell>
          <cell r="I565">
            <v>3815</v>
          </cell>
          <cell r="J565">
            <v>6510</v>
          </cell>
          <cell r="K565">
            <v>118767</v>
          </cell>
          <cell r="L565">
            <v>375310</v>
          </cell>
          <cell r="M565">
            <v>3600</v>
          </cell>
          <cell r="N565">
            <v>124400</v>
          </cell>
          <cell r="O565">
            <v>0</v>
          </cell>
          <cell r="P565">
            <v>0</v>
          </cell>
          <cell r="Q565">
            <v>1020466</v>
          </cell>
          <cell r="R565">
            <v>36237</v>
          </cell>
          <cell r="S565">
            <v>219990</v>
          </cell>
          <cell r="T565">
            <v>0</v>
          </cell>
          <cell r="U565">
            <v>134970</v>
          </cell>
          <cell r="V565">
            <v>21751</v>
          </cell>
          <cell r="W565">
            <v>60400</v>
          </cell>
          <cell r="X565">
            <v>108775</v>
          </cell>
          <cell r="Y565">
            <v>1250</v>
          </cell>
          <cell r="Z565">
            <v>583373</v>
          </cell>
          <cell r="AA565">
            <v>321801</v>
          </cell>
          <cell r="AB565">
            <v>905174</v>
          </cell>
          <cell r="AC565">
            <v>0</v>
          </cell>
          <cell r="AD565">
            <v>905174</v>
          </cell>
          <cell r="AE565">
            <v>115292</v>
          </cell>
          <cell r="AF565">
            <v>922208</v>
          </cell>
          <cell r="AG565">
            <v>1037500</v>
          </cell>
        </row>
        <row r="566">
          <cell r="A566" t="str">
            <v>572</v>
          </cell>
          <cell r="B566" t="str">
            <v>LARCHWOOD</v>
          </cell>
          <cell r="C566">
            <v>156848</v>
          </cell>
          <cell r="D566">
            <v>0</v>
          </cell>
          <cell r="E566">
            <v>156848</v>
          </cell>
          <cell r="F566">
            <v>0</v>
          </cell>
          <cell r="G566">
            <v>75000</v>
          </cell>
          <cell r="H566">
            <v>382470</v>
          </cell>
          <cell r="I566">
            <v>2705</v>
          </cell>
          <cell r="J566">
            <v>50500</v>
          </cell>
          <cell r="K566">
            <v>129345</v>
          </cell>
          <cell r="L566">
            <v>1110990</v>
          </cell>
          <cell r="M566">
            <v>0</v>
          </cell>
          <cell r="N566">
            <v>70128</v>
          </cell>
          <cell r="O566">
            <v>0</v>
          </cell>
          <cell r="P566">
            <v>250000</v>
          </cell>
          <cell r="Q566">
            <v>2227986</v>
          </cell>
          <cell r="R566">
            <v>47314</v>
          </cell>
          <cell r="S566">
            <v>99300</v>
          </cell>
          <cell r="T566">
            <v>4090</v>
          </cell>
          <cell r="U566">
            <v>284935</v>
          </cell>
          <cell r="V566">
            <v>117571</v>
          </cell>
          <cell r="W566">
            <v>199052</v>
          </cell>
          <cell r="X566">
            <v>0</v>
          </cell>
          <cell r="Y566">
            <v>100000</v>
          </cell>
          <cell r="Z566">
            <v>852262</v>
          </cell>
          <cell r="AA566">
            <v>1006161</v>
          </cell>
          <cell r="AB566">
            <v>1858423</v>
          </cell>
          <cell r="AC566">
            <v>250000</v>
          </cell>
          <cell r="AD566">
            <v>2108423</v>
          </cell>
          <cell r="AE566">
            <v>119563</v>
          </cell>
          <cell r="AF566">
            <v>1618772</v>
          </cell>
          <cell r="AG566">
            <v>1738335</v>
          </cell>
        </row>
        <row r="567">
          <cell r="A567" t="str">
            <v>573</v>
          </cell>
          <cell r="B567" t="str">
            <v>LESTER</v>
          </cell>
          <cell r="C567">
            <v>76530</v>
          </cell>
          <cell r="D567">
            <v>0</v>
          </cell>
          <cell r="E567">
            <v>76530</v>
          </cell>
          <cell r="F567">
            <v>0</v>
          </cell>
          <cell r="G567">
            <v>28534</v>
          </cell>
          <cell r="H567">
            <v>82570</v>
          </cell>
          <cell r="I567">
            <v>195</v>
          </cell>
          <cell r="J567">
            <v>10830</v>
          </cell>
          <cell r="K567">
            <v>24490</v>
          </cell>
          <cell r="L567">
            <v>112400</v>
          </cell>
          <cell r="M567">
            <v>0</v>
          </cell>
          <cell r="N567">
            <v>11000</v>
          </cell>
          <cell r="O567">
            <v>0</v>
          </cell>
          <cell r="P567">
            <v>0</v>
          </cell>
          <cell r="Q567">
            <v>346549</v>
          </cell>
          <cell r="R567">
            <v>19350</v>
          </cell>
          <cell r="S567">
            <v>82000</v>
          </cell>
          <cell r="T567">
            <v>1750</v>
          </cell>
          <cell r="U567">
            <v>88000</v>
          </cell>
          <cell r="V567">
            <v>37034</v>
          </cell>
          <cell r="W567">
            <v>39250</v>
          </cell>
          <cell r="X567">
            <v>43000</v>
          </cell>
          <cell r="Y567">
            <v>0</v>
          </cell>
          <cell r="Z567">
            <v>310384</v>
          </cell>
          <cell r="AA567">
            <v>97700</v>
          </cell>
          <cell r="AB567">
            <v>408084</v>
          </cell>
          <cell r="AC567">
            <v>0</v>
          </cell>
          <cell r="AD567">
            <v>408084</v>
          </cell>
          <cell r="AE567">
            <v>-61535</v>
          </cell>
          <cell r="AF567">
            <v>259301</v>
          </cell>
          <cell r="AG567">
            <v>197766</v>
          </cell>
        </row>
        <row r="568">
          <cell r="A568" t="str">
            <v>574</v>
          </cell>
          <cell r="B568" t="str">
            <v>LITTLE ROCK</v>
          </cell>
          <cell r="C568">
            <v>109889</v>
          </cell>
          <cell r="D568">
            <v>0</v>
          </cell>
          <cell r="E568">
            <v>109889</v>
          </cell>
          <cell r="F568">
            <v>0</v>
          </cell>
          <cell r="G568">
            <v>0</v>
          </cell>
          <cell r="H568">
            <v>51261</v>
          </cell>
          <cell r="I568">
            <v>1400</v>
          </cell>
          <cell r="J568">
            <v>1900</v>
          </cell>
          <cell r="K568">
            <v>123000</v>
          </cell>
          <cell r="L568">
            <v>167000</v>
          </cell>
          <cell r="M568">
            <v>0</v>
          </cell>
          <cell r="N568">
            <v>5000</v>
          </cell>
          <cell r="O568">
            <v>0</v>
          </cell>
          <cell r="P568">
            <v>136851</v>
          </cell>
          <cell r="Q568">
            <v>596301</v>
          </cell>
          <cell r="R568">
            <v>15000</v>
          </cell>
          <cell r="S568">
            <v>53000</v>
          </cell>
          <cell r="T568">
            <v>2100</v>
          </cell>
          <cell r="U568">
            <v>85560</v>
          </cell>
          <cell r="V568">
            <v>0</v>
          </cell>
          <cell r="W568">
            <v>73400</v>
          </cell>
          <cell r="X568">
            <v>88189</v>
          </cell>
          <cell r="Y568">
            <v>0</v>
          </cell>
          <cell r="Z568">
            <v>317249</v>
          </cell>
          <cell r="AA568">
            <v>161000</v>
          </cell>
          <cell r="AB568">
            <v>478249</v>
          </cell>
          <cell r="AC568">
            <v>136851</v>
          </cell>
          <cell r="AD568">
            <v>615100</v>
          </cell>
          <cell r="AE568">
            <v>-18799</v>
          </cell>
          <cell r="AF568">
            <v>97645</v>
          </cell>
          <cell r="AG568">
            <v>78846</v>
          </cell>
        </row>
        <row r="569">
          <cell r="A569" t="str">
            <v>575</v>
          </cell>
          <cell r="B569" t="str">
            <v>ROCK RAPIDS</v>
          </cell>
          <cell r="C569">
            <v>1416473</v>
          </cell>
          <cell r="D569">
            <v>0</v>
          </cell>
          <cell r="E569">
            <v>1416473</v>
          </cell>
          <cell r="F569">
            <v>0</v>
          </cell>
          <cell r="G569">
            <v>244826</v>
          </cell>
          <cell r="H569">
            <v>280039</v>
          </cell>
          <cell r="I569">
            <v>9000</v>
          </cell>
          <cell r="J569">
            <v>58880</v>
          </cell>
          <cell r="K569">
            <v>2147128</v>
          </cell>
          <cell r="L569">
            <v>5342967</v>
          </cell>
          <cell r="M569">
            <v>18000</v>
          </cell>
          <cell r="N569">
            <v>538179</v>
          </cell>
          <cell r="O569">
            <v>0</v>
          </cell>
          <cell r="P569">
            <v>401805</v>
          </cell>
          <cell r="Q569">
            <v>10457297</v>
          </cell>
          <cell r="R569">
            <v>501776</v>
          </cell>
          <cell r="S569">
            <v>1172572</v>
          </cell>
          <cell r="T569">
            <v>21000</v>
          </cell>
          <cell r="U569">
            <v>950346</v>
          </cell>
          <cell r="V569">
            <v>1122394</v>
          </cell>
          <cell r="W569">
            <v>261189</v>
          </cell>
          <cell r="X569">
            <v>566111</v>
          </cell>
          <cell r="Y569">
            <v>2754463</v>
          </cell>
          <cell r="Z569">
            <v>7349851</v>
          </cell>
          <cell r="AA569">
            <v>5615740</v>
          </cell>
          <cell r="AB569">
            <v>12965591</v>
          </cell>
          <cell r="AC569">
            <v>401805</v>
          </cell>
          <cell r="AD569">
            <v>13367396</v>
          </cell>
          <cell r="AE569">
            <v>-2910099</v>
          </cell>
          <cell r="AF569">
            <v>6972663</v>
          </cell>
          <cell r="AG569">
            <v>4062564</v>
          </cell>
        </row>
        <row r="570">
          <cell r="A570" t="str">
            <v>576</v>
          </cell>
          <cell r="B570" t="str">
            <v>BEVINGTON</v>
          </cell>
          <cell r="C570">
            <v>30215</v>
          </cell>
          <cell r="D570">
            <v>0</v>
          </cell>
          <cell r="E570">
            <v>30215</v>
          </cell>
          <cell r="F570">
            <v>0</v>
          </cell>
          <cell r="G570">
            <v>0</v>
          </cell>
          <cell r="H570">
            <v>6537</v>
          </cell>
          <cell r="I570">
            <v>740</v>
          </cell>
          <cell r="J570">
            <v>500</v>
          </cell>
          <cell r="K570">
            <v>35483</v>
          </cell>
          <cell r="L570">
            <v>0</v>
          </cell>
          <cell r="M570">
            <v>0</v>
          </cell>
          <cell r="N570">
            <v>100000</v>
          </cell>
          <cell r="O570">
            <v>0</v>
          </cell>
          <cell r="P570">
            <v>0</v>
          </cell>
          <cell r="Q570">
            <v>173475</v>
          </cell>
          <cell r="R570">
            <v>1791</v>
          </cell>
          <cell r="S570">
            <v>83700</v>
          </cell>
          <cell r="T570">
            <v>0</v>
          </cell>
          <cell r="U570">
            <v>700</v>
          </cell>
          <cell r="V570">
            <v>2500</v>
          </cell>
          <cell r="W570">
            <v>11075</v>
          </cell>
          <cell r="X570">
            <v>0</v>
          </cell>
          <cell r="Y570">
            <v>0</v>
          </cell>
          <cell r="Z570">
            <v>99766</v>
          </cell>
          <cell r="AA570">
            <v>0</v>
          </cell>
          <cell r="AB570">
            <v>99766</v>
          </cell>
          <cell r="AC570">
            <v>0</v>
          </cell>
          <cell r="AD570">
            <v>99766</v>
          </cell>
          <cell r="AE570">
            <v>73709</v>
          </cell>
          <cell r="AF570">
            <v>655164</v>
          </cell>
          <cell r="AG570">
            <v>728873</v>
          </cell>
        </row>
        <row r="571">
          <cell r="A571" t="str">
            <v>577</v>
          </cell>
          <cell r="B571" t="str">
            <v>EARLHAM</v>
          </cell>
          <cell r="C571">
            <v>519181</v>
          </cell>
          <cell r="D571">
            <v>0</v>
          </cell>
          <cell r="E571">
            <v>519181</v>
          </cell>
          <cell r="F571">
            <v>0</v>
          </cell>
          <cell r="G571">
            <v>93790</v>
          </cell>
          <cell r="H571">
            <v>136701</v>
          </cell>
          <cell r="I571">
            <v>3960</v>
          </cell>
          <cell r="J571">
            <v>38100</v>
          </cell>
          <cell r="K571">
            <v>459388</v>
          </cell>
          <cell r="L571">
            <v>764264</v>
          </cell>
          <cell r="M571">
            <v>0</v>
          </cell>
          <cell r="N571">
            <v>2000</v>
          </cell>
          <cell r="O571">
            <v>142000</v>
          </cell>
          <cell r="P571">
            <v>367551</v>
          </cell>
          <cell r="Q571">
            <v>2526935</v>
          </cell>
          <cell r="R571">
            <v>391525</v>
          </cell>
          <cell r="S571">
            <v>368867</v>
          </cell>
          <cell r="T571">
            <v>0</v>
          </cell>
          <cell r="U571">
            <v>278308</v>
          </cell>
          <cell r="V571">
            <v>56750</v>
          </cell>
          <cell r="W571">
            <v>188747</v>
          </cell>
          <cell r="X571">
            <v>253550</v>
          </cell>
          <cell r="Y571">
            <v>245000</v>
          </cell>
          <cell r="Z571">
            <v>1782747</v>
          </cell>
          <cell r="AA571">
            <v>482238</v>
          </cell>
          <cell r="AB571">
            <v>2264985</v>
          </cell>
          <cell r="AC571">
            <v>367551</v>
          </cell>
          <cell r="AD571">
            <v>2632536</v>
          </cell>
          <cell r="AE571">
            <v>-105601</v>
          </cell>
          <cell r="AF571">
            <v>716179</v>
          </cell>
          <cell r="AG571">
            <v>610578</v>
          </cell>
        </row>
        <row r="572">
          <cell r="A572" t="str">
            <v>578</v>
          </cell>
          <cell r="B572" t="str">
            <v>EAST PERU</v>
          </cell>
          <cell r="C572">
            <v>17808</v>
          </cell>
          <cell r="D572">
            <v>0</v>
          </cell>
          <cell r="E572">
            <v>17808</v>
          </cell>
          <cell r="F572">
            <v>0</v>
          </cell>
          <cell r="G572">
            <v>0</v>
          </cell>
          <cell r="H572">
            <v>10618</v>
          </cell>
          <cell r="I572">
            <v>100</v>
          </cell>
          <cell r="J572">
            <v>1200</v>
          </cell>
          <cell r="K572">
            <v>13500</v>
          </cell>
          <cell r="L572">
            <v>9000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52226</v>
          </cell>
          <cell r="R572">
            <v>10680</v>
          </cell>
          <cell r="S572">
            <v>25500</v>
          </cell>
          <cell r="T572">
            <v>0</v>
          </cell>
          <cell r="U572">
            <v>2275</v>
          </cell>
          <cell r="V572">
            <v>0</v>
          </cell>
          <cell r="W572">
            <v>13740</v>
          </cell>
          <cell r="X572">
            <v>0</v>
          </cell>
          <cell r="Y572">
            <v>0</v>
          </cell>
          <cell r="Z572">
            <v>52195</v>
          </cell>
          <cell r="AA572">
            <v>0</v>
          </cell>
          <cell r="AB572">
            <v>52195</v>
          </cell>
          <cell r="AC572">
            <v>0</v>
          </cell>
          <cell r="AD572">
            <v>52195</v>
          </cell>
          <cell r="AE572">
            <v>31</v>
          </cell>
          <cell r="AF572">
            <v>144766</v>
          </cell>
          <cell r="AG572">
            <v>144797</v>
          </cell>
        </row>
        <row r="573">
          <cell r="A573" t="str">
            <v>579</v>
          </cell>
          <cell r="B573" t="str">
            <v>MACKSBURG</v>
          </cell>
          <cell r="C573">
            <v>24147</v>
          </cell>
          <cell r="D573">
            <v>0</v>
          </cell>
          <cell r="E573">
            <v>24147</v>
          </cell>
          <cell r="F573">
            <v>0</v>
          </cell>
          <cell r="G573">
            <v>0</v>
          </cell>
          <cell r="H573">
            <v>8455</v>
          </cell>
          <cell r="I573">
            <v>780</v>
          </cell>
          <cell r="J573">
            <v>200</v>
          </cell>
          <cell r="K573">
            <v>7111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40693</v>
          </cell>
          <cell r="R573">
            <v>1483</v>
          </cell>
          <cell r="S573">
            <v>46082</v>
          </cell>
          <cell r="T573">
            <v>0</v>
          </cell>
          <cell r="U573">
            <v>13326</v>
          </cell>
          <cell r="V573">
            <v>1000</v>
          </cell>
          <cell r="W573">
            <v>16350</v>
          </cell>
          <cell r="X573">
            <v>0</v>
          </cell>
          <cell r="Y573">
            <v>0</v>
          </cell>
          <cell r="Z573">
            <v>78241</v>
          </cell>
          <cell r="AA573">
            <v>0</v>
          </cell>
          <cell r="AB573">
            <v>78241</v>
          </cell>
          <cell r="AC573">
            <v>0</v>
          </cell>
          <cell r="AD573">
            <v>78241</v>
          </cell>
          <cell r="AE573">
            <v>-37548</v>
          </cell>
          <cell r="AF573">
            <v>93598</v>
          </cell>
          <cell r="AG573">
            <v>56050</v>
          </cell>
        </row>
        <row r="574">
          <cell r="A574" t="str">
            <v>580</v>
          </cell>
          <cell r="B574" t="str">
            <v>PATTERSON</v>
          </cell>
          <cell r="C574">
            <v>18810</v>
          </cell>
          <cell r="D574">
            <v>0</v>
          </cell>
          <cell r="E574">
            <v>18810</v>
          </cell>
          <cell r="F574">
            <v>0</v>
          </cell>
          <cell r="G574">
            <v>18000</v>
          </cell>
          <cell r="H574">
            <v>11098</v>
          </cell>
          <cell r="I574">
            <v>0</v>
          </cell>
          <cell r="J574">
            <v>1000</v>
          </cell>
          <cell r="K574">
            <v>15535</v>
          </cell>
          <cell r="L574">
            <v>18000</v>
          </cell>
          <cell r="M574">
            <v>0</v>
          </cell>
          <cell r="N574">
            <v>800</v>
          </cell>
          <cell r="O574">
            <v>0</v>
          </cell>
          <cell r="P574">
            <v>0</v>
          </cell>
          <cell r="Q574">
            <v>83243</v>
          </cell>
          <cell r="R574">
            <v>1687</v>
          </cell>
          <cell r="S574">
            <v>13600</v>
          </cell>
          <cell r="T574">
            <v>0</v>
          </cell>
          <cell r="U574">
            <v>7760</v>
          </cell>
          <cell r="V574">
            <v>250</v>
          </cell>
          <cell r="W574">
            <v>23938</v>
          </cell>
          <cell r="X574">
            <v>0</v>
          </cell>
          <cell r="Y574">
            <v>18000</v>
          </cell>
          <cell r="Z574">
            <v>65235</v>
          </cell>
          <cell r="AA574">
            <v>18000</v>
          </cell>
          <cell r="AB574">
            <v>83235</v>
          </cell>
          <cell r="AC574">
            <v>0</v>
          </cell>
          <cell r="AD574">
            <v>83235</v>
          </cell>
          <cell r="AE574">
            <v>8</v>
          </cell>
          <cell r="AF574">
            <v>37945</v>
          </cell>
          <cell r="AG574">
            <v>37953</v>
          </cell>
        </row>
        <row r="575">
          <cell r="A575" t="str">
            <v>581</v>
          </cell>
          <cell r="B575" t="str">
            <v>SAINT CHARLES</v>
          </cell>
          <cell r="C575">
            <v>229468</v>
          </cell>
          <cell r="D575">
            <v>0</v>
          </cell>
          <cell r="E575">
            <v>229468</v>
          </cell>
          <cell r="F575">
            <v>0</v>
          </cell>
          <cell r="G575">
            <v>0</v>
          </cell>
          <cell r="H575">
            <v>53537</v>
          </cell>
          <cell r="I575">
            <v>2675</v>
          </cell>
          <cell r="J575">
            <v>425</v>
          </cell>
          <cell r="K575">
            <v>120649</v>
          </cell>
          <cell r="L575">
            <v>196010</v>
          </cell>
          <cell r="M575">
            <v>0</v>
          </cell>
          <cell r="N575">
            <v>2650</v>
          </cell>
          <cell r="O575">
            <v>0</v>
          </cell>
          <cell r="P575">
            <v>227492</v>
          </cell>
          <cell r="Q575">
            <v>832906</v>
          </cell>
          <cell r="R575">
            <v>54363</v>
          </cell>
          <cell r="S575">
            <v>208400</v>
          </cell>
          <cell r="T575">
            <v>0</v>
          </cell>
          <cell r="U575">
            <v>46678</v>
          </cell>
          <cell r="V575">
            <v>5130</v>
          </cell>
          <cell r="W575">
            <v>82165</v>
          </cell>
          <cell r="X575">
            <v>107650</v>
          </cell>
          <cell r="Y575">
            <v>0</v>
          </cell>
          <cell r="Z575">
            <v>504386</v>
          </cell>
          <cell r="AA575">
            <v>161454</v>
          </cell>
          <cell r="AB575">
            <v>665840</v>
          </cell>
          <cell r="AC575">
            <v>227492</v>
          </cell>
          <cell r="AD575">
            <v>893332</v>
          </cell>
          <cell r="AE575">
            <v>-60426</v>
          </cell>
          <cell r="AF575">
            <v>788966</v>
          </cell>
          <cell r="AG575">
            <v>728540</v>
          </cell>
        </row>
        <row r="576">
          <cell r="A576" t="str">
            <v>582</v>
          </cell>
          <cell r="B576" t="str">
            <v>TRURO</v>
          </cell>
          <cell r="C576">
            <v>127952</v>
          </cell>
          <cell r="D576">
            <v>0</v>
          </cell>
          <cell r="E576">
            <v>127952</v>
          </cell>
          <cell r="F576">
            <v>0</v>
          </cell>
          <cell r="G576">
            <v>0</v>
          </cell>
          <cell r="H576">
            <v>41221</v>
          </cell>
          <cell r="I576">
            <v>890</v>
          </cell>
          <cell r="J576">
            <v>1280</v>
          </cell>
          <cell r="K576">
            <v>96545</v>
          </cell>
          <cell r="L576">
            <v>202950</v>
          </cell>
          <cell r="M576">
            <v>0</v>
          </cell>
          <cell r="N576">
            <v>28005</v>
          </cell>
          <cell r="O576">
            <v>0</v>
          </cell>
          <cell r="P576">
            <v>13761</v>
          </cell>
          <cell r="Q576">
            <v>512604</v>
          </cell>
          <cell r="R576">
            <v>41938</v>
          </cell>
          <cell r="S576">
            <v>64036</v>
          </cell>
          <cell r="T576">
            <v>0</v>
          </cell>
          <cell r="U576">
            <v>67855</v>
          </cell>
          <cell r="V576">
            <v>700</v>
          </cell>
          <cell r="W576">
            <v>65240</v>
          </cell>
          <cell r="X576">
            <v>9923</v>
          </cell>
          <cell r="Y576">
            <v>0</v>
          </cell>
          <cell r="Z576">
            <v>249692</v>
          </cell>
          <cell r="AA576">
            <v>170195</v>
          </cell>
          <cell r="AB576">
            <v>419887</v>
          </cell>
          <cell r="AC576">
            <v>13761</v>
          </cell>
          <cell r="AD576">
            <v>433648</v>
          </cell>
          <cell r="AE576">
            <v>78956</v>
          </cell>
          <cell r="AF576">
            <v>504892</v>
          </cell>
          <cell r="AG576">
            <v>583848</v>
          </cell>
        </row>
        <row r="577">
          <cell r="A577" t="str">
            <v>583</v>
          </cell>
          <cell r="B577" t="str">
            <v>WINTERSET</v>
          </cell>
          <cell r="C577">
            <v>2336154</v>
          </cell>
          <cell r="D577">
            <v>0</v>
          </cell>
          <cell r="E577">
            <v>2336154</v>
          </cell>
          <cell r="F577">
            <v>0</v>
          </cell>
          <cell r="G577">
            <v>1260912</v>
          </cell>
          <cell r="H577">
            <v>552805</v>
          </cell>
          <cell r="I577">
            <v>54625</v>
          </cell>
          <cell r="J577">
            <v>7400</v>
          </cell>
          <cell r="K577">
            <v>1211259</v>
          </cell>
          <cell r="L577">
            <v>3010400</v>
          </cell>
          <cell r="M577">
            <v>37000</v>
          </cell>
          <cell r="N577">
            <v>82050</v>
          </cell>
          <cell r="O577">
            <v>795000</v>
          </cell>
          <cell r="P577">
            <v>1746711</v>
          </cell>
          <cell r="Q577">
            <v>11094316</v>
          </cell>
          <cell r="R577">
            <v>1043504</v>
          </cell>
          <cell r="S577">
            <v>798479</v>
          </cell>
          <cell r="T577">
            <v>6000</v>
          </cell>
          <cell r="U577">
            <v>1174378</v>
          </cell>
          <cell r="V577">
            <v>487131</v>
          </cell>
          <cell r="W577">
            <v>528050</v>
          </cell>
          <cell r="X577">
            <v>1544833</v>
          </cell>
          <cell r="Y577">
            <v>1235567</v>
          </cell>
          <cell r="Z577">
            <v>6817942</v>
          </cell>
          <cell r="AA577">
            <v>2827959</v>
          </cell>
          <cell r="AB577">
            <v>9645901</v>
          </cell>
          <cell r="AC577">
            <v>1746711</v>
          </cell>
          <cell r="AD577">
            <v>11392612</v>
          </cell>
          <cell r="AE577">
            <v>-298296</v>
          </cell>
          <cell r="AF577">
            <v>1842548</v>
          </cell>
          <cell r="AG577">
            <v>1544252</v>
          </cell>
        </row>
        <row r="578">
          <cell r="A578" t="str">
            <v>584</v>
          </cell>
          <cell r="B578" t="str">
            <v>BARNES CITY</v>
          </cell>
          <cell r="C578">
            <v>27546</v>
          </cell>
          <cell r="D578">
            <v>0</v>
          </cell>
          <cell r="E578">
            <v>27546</v>
          </cell>
          <cell r="F578">
            <v>0</v>
          </cell>
          <cell r="G578">
            <v>0</v>
          </cell>
          <cell r="H578">
            <v>17715</v>
          </cell>
          <cell r="I578">
            <v>565</v>
          </cell>
          <cell r="J578">
            <v>276</v>
          </cell>
          <cell r="K578">
            <v>32160</v>
          </cell>
          <cell r="L578">
            <v>153600</v>
          </cell>
          <cell r="M578">
            <v>0</v>
          </cell>
          <cell r="N578">
            <v>4000</v>
          </cell>
          <cell r="O578">
            <v>0</v>
          </cell>
          <cell r="P578">
            <v>0</v>
          </cell>
          <cell r="Q578">
            <v>235862</v>
          </cell>
          <cell r="R578">
            <v>19000</v>
          </cell>
          <cell r="S578">
            <v>104800</v>
          </cell>
          <cell r="T578">
            <v>0</v>
          </cell>
          <cell r="U578">
            <v>9000</v>
          </cell>
          <cell r="V578">
            <v>0</v>
          </cell>
          <cell r="W578">
            <v>32500</v>
          </cell>
          <cell r="X578">
            <v>0</v>
          </cell>
          <cell r="Y578">
            <v>0</v>
          </cell>
          <cell r="Z578">
            <v>165300</v>
          </cell>
          <cell r="AA578">
            <v>70500</v>
          </cell>
          <cell r="AB578">
            <v>235800</v>
          </cell>
          <cell r="AC578">
            <v>0</v>
          </cell>
          <cell r="AD578">
            <v>235800</v>
          </cell>
          <cell r="AE578">
            <v>62</v>
          </cell>
          <cell r="AF578">
            <v>320106</v>
          </cell>
          <cell r="AG578">
            <v>320168</v>
          </cell>
        </row>
        <row r="579">
          <cell r="A579" t="str">
            <v>585</v>
          </cell>
          <cell r="B579" t="str">
            <v>BEACON</v>
          </cell>
          <cell r="C579">
            <v>52978</v>
          </cell>
          <cell r="D579">
            <v>0</v>
          </cell>
          <cell r="E579">
            <v>52978</v>
          </cell>
          <cell r="F579">
            <v>0</v>
          </cell>
          <cell r="G579">
            <v>0</v>
          </cell>
          <cell r="H579">
            <v>42315</v>
          </cell>
          <cell r="I579">
            <v>0</v>
          </cell>
          <cell r="J579">
            <v>0</v>
          </cell>
          <cell r="K579">
            <v>40220</v>
          </cell>
          <cell r="L579">
            <v>4300</v>
          </cell>
          <cell r="M579">
            <v>0</v>
          </cell>
          <cell r="N579">
            <v>0</v>
          </cell>
          <cell r="O579">
            <v>0</v>
          </cell>
          <cell r="P579">
            <v>34400</v>
          </cell>
          <cell r="Q579">
            <v>174213</v>
          </cell>
          <cell r="R579">
            <v>28900</v>
          </cell>
          <cell r="S579">
            <v>44000</v>
          </cell>
          <cell r="T579">
            <v>0</v>
          </cell>
          <cell r="U579">
            <v>6000</v>
          </cell>
          <cell r="V579">
            <v>0</v>
          </cell>
          <cell r="W579">
            <v>39392</v>
          </cell>
          <cell r="X579">
            <v>0</v>
          </cell>
          <cell r="Y579">
            <v>0</v>
          </cell>
          <cell r="Z579">
            <v>118292</v>
          </cell>
          <cell r="AA579">
            <v>0</v>
          </cell>
          <cell r="AB579">
            <v>118292</v>
          </cell>
          <cell r="AC579">
            <v>34400</v>
          </cell>
          <cell r="AD579">
            <v>152692</v>
          </cell>
          <cell r="AE579">
            <v>21521</v>
          </cell>
          <cell r="AF579">
            <v>245967</v>
          </cell>
          <cell r="AG579">
            <v>267488</v>
          </cell>
        </row>
        <row r="580">
          <cell r="A580" t="str">
            <v>586</v>
          </cell>
          <cell r="B580" t="str">
            <v>FREMONT</v>
          </cell>
          <cell r="C580">
            <v>124871</v>
          </cell>
          <cell r="D580">
            <v>0</v>
          </cell>
          <cell r="E580">
            <v>124871</v>
          </cell>
          <cell r="F580">
            <v>0</v>
          </cell>
          <cell r="G580">
            <v>0</v>
          </cell>
          <cell r="H580">
            <v>76816</v>
          </cell>
          <cell r="I580">
            <v>1325</v>
          </cell>
          <cell r="J580">
            <v>12100</v>
          </cell>
          <cell r="K580">
            <v>90814</v>
          </cell>
          <cell r="L580">
            <v>64300</v>
          </cell>
          <cell r="M580">
            <v>0</v>
          </cell>
          <cell r="N580">
            <v>6784</v>
          </cell>
          <cell r="O580">
            <v>0</v>
          </cell>
          <cell r="P580">
            <v>0</v>
          </cell>
          <cell r="Q580">
            <v>377010</v>
          </cell>
          <cell r="R580">
            <v>27862</v>
          </cell>
          <cell r="S580">
            <v>187149</v>
          </cell>
          <cell r="T580">
            <v>0</v>
          </cell>
          <cell r="U580">
            <v>36584</v>
          </cell>
          <cell r="V580">
            <v>0</v>
          </cell>
          <cell r="W580">
            <v>58885</v>
          </cell>
          <cell r="X580">
            <v>0</v>
          </cell>
          <cell r="Y580">
            <v>0</v>
          </cell>
          <cell r="Z580">
            <v>310480</v>
          </cell>
          <cell r="AA580">
            <v>63195</v>
          </cell>
          <cell r="AB580">
            <v>373675</v>
          </cell>
          <cell r="AC580">
            <v>0</v>
          </cell>
          <cell r="AD580">
            <v>373675</v>
          </cell>
          <cell r="AE580">
            <v>3335</v>
          </cell>
          <cell r="AF580">
            <v>1002140</v>
          </cell>
          <cell r="AG580">
            <v>1005475</v>
          </cell>
        </row>
        <row r="581">
          <cell r="A581" t="str">
            <v>587</v>
          </cell>
          <cell r="B581" t="str">
            <v>KEOMAH VILLAGE</v>
          </cell>
          <cell r="C581">
            <v>14180</v>
          </cell>
          <cell r="D581">
            <v>0</v>
          </cell>
          <cell r="E581">
            <v>14180</v>
          </cell>
          <cell r="F581">
            <v>0</v>
          </cell>
          <cell r="G581">
            <v>0</v>
          </cell>
          <cell r="H581">
            <v>7320</v>
          </cell>
          <cell r="I581">
            <v>25</v>
          </cell>
          <cell r="J581">
            <v>300</v>
          </cell>
          <cell r="K581">
            <v>10253</v>
          </cell>
          <cell r="L581">
            <v>11800</v>
          </cell>
          <cell r="M581">
            <v>0</v>
          </cell>
          <cell r="N581">
            <v>4212</v>
          </cell>
          <cell r="O581">
            <v>0</v>
          </cell>
          <cell r="P581">
            <v>0</v>
          </cell>
          <cell r="Q581">
            <v>48090</v>
          </cell>
          <cell r="R581">
            <v>9125</v>
          </cell>
          <cell r="S581">
            <v>5386</v>
          </cell>
          <cell r="T581">
            <v>0</v>
          </cell>
          <cell r="U581">
            <v>950</v>
          </cell>
          <cell r="V581">
            <v>500</v>
          </cell>
          <cell r="W581">
            <v>12511</v>
          </cell>
          <cell r="X581">
            <v>0</v>
          </cell>
          <cell r="Y581">
            <v>0</v>
          </cell>
          <cell r="Z581">
            <v>28472</v>
          </cell>
          <cell r="AA581">
            <v>6500</v>
          </cell>
          <cell r="AB581">
            <v>34972</v>
          </cell>
          <cell r="AC581">
            <v>0</v>
          </cell>
          <cell r="AD581">
            <v>34972</v>
          </cell>
          <cell r="AE581">
            <v>13118</v>
          </cell>
          <cell r="AF581">
            <v>98965</v>
          </cell>
          <cell r="AG581">
            <v>112083</v>
          </cell>
        </row>
        <row r="582">
          <cell r="A582" t="str">
            <v>588</v>
          </cell>
          <cell r="B582" t="str">
            <v>LEIGHTON</v>
          </cell>
          <cell r="C582">
            <v>32893</v>
          </cell>
          <cell r="D582">
            <v>0</v>
          </cell>
          <cell r="E582">
            <v>32893</v>
          </cell>
          <cell r="F582">
            <v>0</v>
          </cell>
          <cell r="G582">
            <v>0</v>
          </cell>
          <cell r="H582">
            <v>16090</v>
          </cell>
          <cell r="I582">
            <v>0</v>
          </cell>
          <cell r="J582">
            <v>2661</v>
          </cell>
          <cell r="K582">
            <v>14016</v>
          </cell>
          <cell r="L582">
            <v>0</v>
          </cell>
          <cell r="M582">
            <v>0</v>
          </cell>
          <cell r="N582">
            <v>5000</v>
          </cell>
          <cell r="O582">
            <v>0</v>
          </cell>
          <cell r="P582">
            <v>0</v>
          </cell>
          <cell r="Q582">
            <v>70660</v>
          </cell>
          <cell r="R582">
            <v>5500</v>
          </cell>
          <cell r="S582">
            <v>76475</v>
          </cell>
          <cell r="T582">
            <v>0</v>
          </cell>
          <cell r="U582">
            <v>14581</v>
          </cell>
          <cell r="V582">
            <v>0</v>
          </cell>
          <cell r="W582">
            <v>13759</v>
          </cell>
          <cell r="X582">
            <v>2232</v>
          </cell>
          <cell r="Y582">
            <v>0</v>
          </cell>
          <cell r="Z582">
            <v>112547</v>
          </cell>
          <cell r="AA582">
            <v>0</v>
          </cell>
          <cell r="AB582">
            <v>112547</v>
          </cell>
          <cell r="AC582">
            <v>0</v>
          </cell>
          <cell r="AD582">
            <v>112547</v>
          </cell>
          <cell r="AE582">
            <v>-41887</v>
          </cell>
          <cell r="AF582">
            <v>232708</v>
          </cell>
          <cell r="AG582">
            <v>190821</v>
          </cell>
        </row>
        <row r="583">
          <cell r="A583" t="str">
            <v>589</v>
          </cell>
          <cell r="B583" t="str">
            <v>NEW SHARON</v>
          </cell>
          <cell r="C583">
            <v>298678</v>
          </cell>
          <cell r="D583">
            <v>0</v>
          </cell>
          <cell r="E583">
            <v>298678</v>
          </cell>
          <cell r="F583">
            <v>0</v>
          </cell>
          <cell r="G583">
            <v>0</v>
          </cell>
          <cell r="H583">
            <v>118468</v>
          </cell>
          <cell r="I583">
            <v>2135</v>
          </cell>
          <cell r="J583">
            <v>14670</v>
          </cell>
          <cell r="K583">
            <v>755141</v>
          </cell>
          <cell r="L583">
            <v>393652</v>
          </cell>
          <cell r="M583">
            <v>0</v>
          </cell>
          <cell r="N583">
            <v>48800</v>
          </cell>
          <cell r="O583">
            <v>900350</v>
          </cell>
          <cell r="P583">
            <v>60000</v>
          </cell>
          <cell r="Q583">
            <v>2591894</v>
          </cell>
          <cell r="R583">
            <v>173537</v>
          </cell>
          <cell r="S583">
            <v>185370</v>
          </cell>
          <cell r="T583">
            <v>0</v>
          </cell>
          <cell r="U583">
            <v>73685</v>
          </cell>
          <cell r="V583">
            <v>75000</v>
          </cell>
          <cell r="W583">
            <v>125100</v>
          </cell>
          <cell r="X583">
            <v>0</v>
          </cell>
          <cell r="Y583">
            <v>0</v>
          </cell>
          <cell r="Z583">
            <v>632692</v>
          </cell>
          <cell r="AA583">
            <v>1671450</v>
          </cell>
          <cell r="AB583">
            <v>2304142</v>
          </cell>
          <cell r="AC583">
            <v>60000</v>
          </cell>
          <cell r="AD583">
            <v>2364142</v>
          </cell>
          <cell r="AE583">
            <v>227752</v>
          </cell>
          <cell r="AF583">
            <v>2226833</v>
          </cell>
          <cell r="AG583">
            <v>2454585</v>
          </cell>
        </row>
        <row r="584">
          <cell r="A584" t="str">
            <v>590</v>
          </cell>
          <cell r="B584" t="str">
            <v>OSKALOOSA</v>
          </cell>
          <cell r="C584">
            <v>4586231</v>
          </cell>
          <cell r="D584">
            <v>0</v>
          </cell>
          <cell r="E584">
            <v>4586231</v>
          </cell>
          <cell r="F584">
            <v>0</v>
          </cell>
          <cell r="G584">
            <v>347444</v>
          </cell>
          <cell r="H584">
            <v>1401410</v>
          </cell>
          <cell r="I584">
            <v>627875</v>
          </cell>
          <cell r="J584">
            <v>286866</v>
          </cell>
          <cell r="K584">
            <v>3423109.7</v>
          </cell>
          <cell r="L584">
            <v>6160234</v>
          </cell>
          <cell r="M584">
            <v>0</v>
          </cell>
          <cell r="N584">
            <v>620163</v>
          </cell>
          <cell r="O584">
            <v>4351500</v>
          </cell>
          <cell r="P584">
            <v>9644226</v>
          </cell>
          <cell r="Q584">
            <v>31449058.700000003</v>
          </cell>
          <cell r="R584">
            <v>3459266</v>
          </cell>
          <cell r="S584">
            <v>1617425</v>
          </cell>
          <cell r="T584">
            <v>0</v>
          </cell>
          <cell r="U584">
            <v>1653738</v>
          </cell>
          <cell r="V584">
            <v>654102</v>
          </cell>
          <cell r="W584">
            <v>957371</v>
          </cell>
          <cell r="X584">
            <v>749055</v>
          </cell>
          <cell r="Y584">
            <v>5407709</v>
          </cell>
          <cell r="Z584">
            <v>14498666</v>
          </cell>
          <cell r="AA584">
            <v>10881072</v>
          </cell>
          <cell r="AB584">
            <v>25379738</v>
          </cell>
          <cell r="AC584">
            <v>9644226</v>
          </cell>
          <cell r="AD584">
            <v>35023964</v>
          </cell>
          <cell r="AE584">
            <v>-3574905.3</v>
          </cell>
          <cell r="AF584">
            <v>11934798</v>
          </cell>
          <cell r="AG584">
            <v>8359892.7000000002</v>
          </cell>
        </row>
        <row r="585">
          <cell r="A585" t="str">
            <v>591</v>
          </cell>
          <cell r="B585" t="str">
            <v>ROSE HILL</v>
          </cell>
          <cell r="C585">
            <v>11952</v>
          </cell>
          <cell r="D585">
            <v>0</v>
          </cell>
          <cell r="E585">
            <v>11952</v>
          </cell>
          <cell r="F585">
            <v>0</v>
          </cell>
          <cell r="G585">
            <v>0</v>
          </cell>
          <cell r="H585">
            <v>15219</v>
          </cell>
          <cell r="I585">
            <v>0</v>
          </cell>
          <cell r="J585">
            <v>0</v>
          </cell>
          <cell r="K585">
            <v>16775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43946</v>
          </cell>
          <cell r="R585">
            <v>2550</v>
          </cell>
          <cell r="S585">
            <v>47000</v>
          </cell>
          <cell r="T585">
            <v>0</v>
          </cell>
          <cell r="U585">
            <v>4050</v>
          </cell>
          <cell r="V585">
            <v>19000</v>
          </cell>
          <cell r="W585">
            <v>20500</v>
          </cell>
          <cell r="X585">
            <v>0</v>
          </cell>
          <cell r="Y585">
            <v>0</v>
          </cell>
          <cell r="Z585">
            <v>93100</v>
          </cell>
          <cell r="AA585">
            <v>0</v>
          </cell>
          <cell r="AB585">
            <v>93100</v>
          </cell>
          <cell r="AC585">
            <v>0</v>
          </cell>
          <cell r="AD585">
            <v>93100</v>
          </cell>
          <cell r="AE585">
            <v>-49154</v>
          </cell>
          <cell r="AF585">
            <v>126749</v>
          </cell>
          <cell r="AG585">
            <v>77595</v>
          </cell>
        </row>
        <row r="586">
          <cell r="A586" t="str">
            <v>592</v>
          </cell>
          <cell r="B586" t="str">
            <v>UNIVERSITY PARK</v>
          </cell>
          <cell r="C586">
            <v>59952</v>
          </cell>
          <cell r="D586">
            <v>0</v>
          </cell>
          <cell r="E586">
            <v>59952</v>
          </cell>
          <cell r="F586">
            <v>0</v>
          </cell>
          <cell r="G586">
            <v>0</v>
          </cell>
          <cell r="H586">
            <v>45348</v>
          </cell>
          <cell r="I586">
            <v>0</v>
          </cell>
          <cell r="J586">
            <v>1700</v>
          </cell>
          <cell r="K586">
            <v>581000</v>
          </cell>
          <cell r="L586">
            <v>0</v>
          </cell>
          <cell r="M586">
            <v>0</v>
          </cell>
          <cell r="N586">
            <v>16000</v>
          </cell>
          <cell r="O586">
            <v>0</v>
          </cell>
          <cell r="P586">
            <v>0</v>
          </cell>
          <cell r="Q586">
            <v>704000</v>
          </cell>
          <cell r="R586">
            <v>26700</v>
          </cell>
          <cell r="S586">
            <v>662500</v>
          </cell>
          <cell r="T586">
            <v>0</v>
          </cell>
          <cell r="U586">
            <v>33700</v>
          </cell>
          <cell r="V586">
            <v>3000</v>
          </cell>
          <cell r="W586">
            <v>29200</v>
          </cell>
          <cell r="X586">
            <v>0</v>
          </cell>
          <cell r="Y586">
            <v>0</v>
          </cell>
          <cell r="Z586">
            <v>755100</v>
          </cell>
          <cell r="AA586">
            <v>0</v>
          </cell>
          <cell r="AB586">
            <v>755100</v>
          </cell>
          <cell r="AC586">
            <v>0</v>
          </cell>
          <cell r="AD586">
            <v>755100</v>
          </cell>
          <cell r="AE586">
            <v>-51100</v>
          </cell>
          <cell r="AF586">
            <v>1060474</v>
          </cell>
          <cell r="AG586">
            <v>1009374</v>
          </cell>
        </row>
        <row r="587">
          <cell r="A587" t="str">
            <v>593</v>
          </cell>
          <cell r="B587" t="str">
            <v>BUSSEY</v>
          </cell>
          <cell r="C587">
            <v>60141</v>
          </cell>
          <cell r="D587">
            <v>0</v>
          </cell>
          <cell r="E587">
            <v>60141</v>
          </cell>
          <cell r="F587">
            <v>0</v>
          </cell>
          <cell r="G587">
            <v>0</v>
          </cell>
          <cell r="H587">
            <v>41606</v>
          </cell>
          <cell r="I587">
            <v>700</v>
          </cell>
          <cell r="J587">
            <v>2125</v>
          </cell>
          <cell r="K587">
            <v>69500</v>
          </cell>
          <cell r="L587">
            <v>191300</v>
          </cell>
          <cell r="M587">
            <v>0</v>
          </cell>
          <cell r="N587">
            <v>10500</v>
          </cell>
          <cell r="O587">
            <v>0</v>
          </cell>
          <cell r="P587">
            <v>0</v>
          </cell>
          <cell r="Q587">
            <v>375872</v>
          </cell>
          <cell r="R587">
            <v>71400</v>
          </cell>
          <cell r="S587">
            <v>67000</v>
          </cell>
          <cell r="T587">
            <v>0</v>
          </cell>
          <cell r="U587">
            <v>18800</v>
          </cell>
          <cell r="V587">
            <v>1000</v>
          </cell>
          <cell r="W587">
            <v>44400</v>
          </cell>
          <cell r="X587">
            <v>0</v>
          </cell>
          <cell r="Y587">
            <v>0</v>
          </cell>
          <cell r="Z587">
            <v>202600</v>
          </cell>
          <cell r="AA587">
            <v>150500</v>
          </cell>
          <cell r="AB587">
            <v>353100</v>
          </cell>
          <cell r="AC587">
            <v>0</v>
          </cell>
          <cell r="AD587">
            <v>353100</v>
          </cell>
          <cell r="AE587">
            <v>22772</v>
          </cell>
          <cell r="AF587">
            <v>261191</v>
          </cell>
          <cell r="AG587">
            <v>283963</v>
          </cell>
        </row>
        <row r="588">
          <cell r="A588" t="str">
            <v>595</v>
          </cell>
          <cell r="B588" t="str">
            <v>HAMILTON</v>
          </cell>
          <cell r="C588">
            <v>15384</v>
          </cell>
          <cell r="D588">
            <v>0</v>
          </cell>
          <cell r="E588">
            <v>15384</v>
          </cell>
          <cell r="F588">
            <v>0</v>
          </cell>
          <cell r="G588">
            <v>0</v>
          </cell>
          <cell r="H588">
            <v>11280</v>
          </cell>
          <cell r="I588">
            <v>0</v>
          </cell>
          <cell r="J588">
            <v>0</v>
          </cell>
          <cell r="K588">
            <v>15506</v>
          </cell>
          <cell r="L588">
            <v>1600</v>
          </cell>
          <cell r="M588">
            <v>800</v>
          </cell>
          <cell r="N588">
            <v>500</v>
          </cell>
          <cell r="O588">
            <v>0</v>
          </cell>
          <cell r="P588">
            <v>0</v>
          </cell>
          <cell r="Q588">
            <v>45070</v>
          </cell>
          <cell r="R588">
            <v>500</v>
          </cell>
          <cell r="S588">
            <v>9600</v>
          </cell>
          <cell r="T588">
            <v>0</v>
          </cell>
          <cell r="U588">
            <v>2500</v>
          </cell>
          <cell r="V588">
            <v>0</v>
          </cell>
          <cell r="W588">
            <v>14380</v>
          </cell>
          <cell r="X588">
            <v>0</v>
          </cell>
          <cell r="Y588">
            <v>0</v>
          </cell>
          <cell r="Z588">
            <v>26980</v>
          </cell>
          <cell r="AA588">
            <v>0</v>
          </cell>
          <cell r="AB588">
            <v>26980</v>
          </cell>
          <cell r="AC588">
            <v>0</v>
          </cell>
          <cell r="AD588">
            <v>26980</v>
          </cell>
          <cell r="AE588">
            <v>18090</v>
          </cell>
          <cell r="AF588">
            <v>89077</v>
          </cell>
          <cell r="AG588">
            <v>107167</v>
          </cell>
        </row>
        <row r="589">
          <cell r="A589" t="str">
            <v>596</v>
          </cell>
          <cell r="B589" t="str">
            <v>HARVEY</v>
          </cell>
          <cell r="C589">
            <v>24530</v>
          </cell>
          <cell r="D589">
            <v>0</v>
          </cell>
          <cell r="E589">
            <v>24530</v>
          </cell>
          <cell r="F589">
            <v>0</v>
          </cell>
          <cell r="G589">
            <v>0</v>
          </cell>
          <cell r="H589">
            <v>1188</v>
          </cell>
          <cell r="I589">
            <v>0</v>
          </cell>
          <cell r="J589">
            <v>0</v>
          </cell>
          <cell r="K589">
            <v>28000</v>
          </cell>
          <cell r="L589">
            <v>79000</v>
          </cell>
          <cell r="M589">
            <v>0</v>
          </cell>
          <cell r="N589">
            <v>0</v>
          </cell>
          <cell r="O589">
            <v>0</v>
          </cell>
          <cell r="P589">
            <v>15000</v>
          </cell>
          <cell r="Q589">
            <v>147718</v>
          </cell>
          <cell r="R589">
            <v>5100</v>
          </cell>
          <cell r="S589">
            <v>34300</v>
          </cell>
          <cell r="T589">
            <v>0</v>
          </cell>
          <cell r="U589">
            <v>11500</v>
          </cell>
          <cell r="V589">
            <v>0</v>
          </cell>
          <cell r="W589">
            <v>14200</v>
          </cell>
          <cell r="X589">
            <v>0</v>
          </cell>
          <cell r="Y589">
            <v>0</v>
          </cell>
          <cell r="Z589">
            <v>65100</v>
          </cell>
          <cell r="AA589">
            <v>90000</v>
          </cell>
          <cell r="AB589">
            <v>155100</v>
          </cell>
          <cell r="AC589">
            <v>15000</v>
          </cell>
          <cell r="AD589">
            <v>170100</v>
          </cell>
          <cell r="AE589">
            <v>-22382</v>
          </cell>
          <cell r="AF589">
            <v>224809</v>
          </cell>
          <cell r="AG589">
            <v>202427</v>
          </cell>
        </row>
        <row r="590">
          <cell r="A590" t="str">
            <v>597</v>
          </cell>
          <cell r="B590" t="str">
            <v>KNOXVILLE</v>
          </cell>
          <cell r="C590">
            <v>3276614</v>
          </cell>
          <cell r="D590">
            <v>0</v>
          </cell>
          <cell r="E590">
            <v>3276614</v>
          </cell>
          <cell r="F590">
            <v>0</v>
          </cell>
          <cell r="G590">
            <v>450887</v>
          </cell>
          <cell r="H590">
            <v>1642823</v>
          </cell>
          <cell r="I590">
            <v>38900</v>
          </cell>
          <cell r="J590">
            <v>156784</v>
          </cell>
          <cell r="K590">
            <v>1111873</v>
          </cell>
          <cell r="L590">
            <v>3413231</v>
          </cell>
          <cell r="M590">
            <v>7000</v>
          </cell>
          <cell r="N590">
            <v>414600</v>
          </cell>
          <cell r="O590">
            <v>1500000</v>
          </cell>
          <cell r="P590">
            <v>1347574</v>
          </cell>
          <cell r="Q590">
            <v>13360286</v>
          </cell>
          <cell r="R590">
            <v>2287213</v>
          </cell>
          <cell r="S590">
            <v>882306</v>
          </cell>
          <cell r="T590">
            <v>0</v>
          </cell>
          <cell r="U590">
            <v>1231624</v>
          </cell>
          <cell r="V590">
            <v>254031</v>
          </cell>
          <cell r="W590">
            <v>442121</v>
          </cell>
          <cell r="X590">
            <v>1636745</v>
          </cell>
          <cell r="Y590">
            <v>2842588</v>
          </cell>
          <cell r="Z590">
            <v>9576628</v>
          </cell>
          <cell r="AA590">
            <v>2804552</v>
          </cell>
          <cell r="AB590">
            <v>12381180</v>
          </cell>
          <cell r="AC590">
            <v>1347574</v>
          </cell>
          <cell r="AD590">
            <v>13728754</v>
          </cell>
          <cell r="AE590">
            <v>-368468</v>
          </cell>
          <cell r="AF590">
            <v>9274423</v>
          </cell>
          <cell r="AG590">
            <v>8905955</v>
          </cell>
        </row>
        <row r="591">
          <cell r="A591" t="str">
            <v>598</v>
          </cell>
          <cell r="B591" t="str">
            <v>MARYSVILLE</v>
          </cell>
          <cell r="C591">
            <v>5199</v>
          </cell>
          <cell r="D591">
            <v>0</v>
          </cell>
          <cell r="E591">
            <v>5199</v>
          </cell>
          <cell r="F591">
            <v>0</v>
          </cell>
          <cell r="G591">
            <v>0</v>
          </cell>
          <cell r="H591">
            <v>6454</v>
          </cell>
          <cell r="I591">
            <v>0</v>
          </cell>
          <cell r="J591">
            <v>12</v>
          </cell>
          <cell r="K591">
            <v>8663</v>
          </cell>
          <cell r="L591">
            <v>0</v>
          </cell>
          <cell r="M591">
            <v>0</v>
          </cell>
          <cell r="N591">
            <v>150</v>
          </cell>
          <cell r="O591">
            <v>0</v>
          </cell>
          <cell r="P591">
            <v>0</v>
          </cell>
          <cell r="Q591">
            <v>20478</v>
          </cell>
          <cell r="R591">
            <v>500</v>
          </cell>
          <cell r="S591">
            <v>11000</v>
          </cell>
          <cell r="T591">
            <v>0</v>
          </cell>
          <cell r="U591">
            <v>1000</v>
          </cell>
          <cell r="V591">
            <v>400</v>
          </cell>
          <cell r="W591">
            <v>9125</v>
          </cell>
          <cell r="X591">
            <v>0</v>
          </cell>
          <cell r="Y591">
            <v>0</v>
          </cell>
          <cell r="Z591">
            <v>22025</v>
          </cell>
          <cell r="AA591">
            <v>0</v>
          </cell>
          <cell r="AB591">
            <v>22025</v>
          </cell>
          <cell r="AC591">
            <v>0</v>
          </cell>
          <cell r="AD591">
            <v>22025</v>
          </cell>
          <cell r="AE591">
            <v>-1547</v>
          </cell>
          <cell r="AF591">
            <v>33036</v>
          </cell>
          <cell r="AG591">
            <v>31489</v>
          </cell>
        </row>
        <row r="592">
          <cell r="A592" t="str">
            <v>599</v>
          </cell>
          <cell r="B592" t="str">
            <v>MELCHER-DALLAS</v>
          </cell>
          <cell r="C592">
            <v>289303</v>
          </cell>
          <cell r="D592">
            <v>0</v>
          </cell>
          <cell r="E592">
            <v>289303</v>
          </cell>
          <cell r="F592">
            <v>0</v>
          </cell>
          <cell r="G592">
            <v>0</v>
          </cell>
          <cell r="H592">
            <v>128925</v>
          </cell>
          <cell r="I592">
            <v>1525</v>
          </cell>
          <cell r="J592">
            <v>500</v>
          </cell>
          <cell r="K592">
            <v>177739</v>
          </cell>
          <cell r="L592">
            <v>443594</v>
          </cell>
          <cell r="M592">
            <v>1000</v>
          </cell>
          <cell r="N592">
            <v>11431</v>
          </cell>
          <cell r="O592">
            <v>0</v>
          </cell>
          <cell r="P592">
            <v>215849</v>
          </cell>
          <cell r="Q592">
            <v>1269866</v>
          </cell>
          <cell r="R592">
            <v>157085</v>
          </cell>
          <cell r="S592">
            <v>97024</v>
          </cell>
          <cell r="T592">
            <v>1166</v>
          </cell>
          <cell r="U592">
            <v>57655</v>
          </cell>
          <cell r="V592">
            <v>0</v>
          </cell>
          <cell r="W592">
            <v>75567</v>
          </cell>
          <cell r="X592">
            <v>187498</v>
          </cell>
          <cell r="Y592">
            <v>0</v>
          </cell>
          <cell r="Z592">
            <v>575995</v>
          </cell>
          <cell r="AA592">
            <v>425572</v>
          </cell>
          <cell r="AB592">
            <v>1001567</v>
          </cell>
          <cell r="AC592">
            <v>215849</v>
          </cell>
          <cell r="AD592">
            <v>1217416</v>
          </cell>
          <cell r="AE592">
            <v>52450</v>
          </cell>
          <cell r="AF592">
            <v>1579462</v>
          </cell>
          <cell r="AG592">
            <v>1631912</v>
          </cell>
        </row>
        <row r="593">
          <cell r="A593" t="str">
            <v>600</v>
          </cell>
          <cell r="B593" t="str">
            <v>PELLA</v>
          </cell>
          <cell r="C593">
            <v>4917498</v>
          </cell>
          <cell r="D593">
            <v>0</v>
          </cell>
          <cell r="E593">
            <v>4917498</v>
          </cell>
          <cell r="F593">
            <v>0</v>
          </cell>
          <cell r="G593">
            <v>860006</v>
          </cell>
          <cell r="H593">
            <v>1501881</v>
          </cell>
          <cell r="I593">
            <v>82900</v>
          </cell>
          <cell r="J593">
            <v>126871</v>
          </cell>
          <cell r="K593">
            <v>2922451</v>
          </cell>
          <cell r="L593">
            <v>23004312</v>
          </cell>
          <cell r="M593">
            <v>0</v>
          </cell>
          <cell r="N593">
            <v>3725888</v>
          </cell>
          <cell r="O593">
            <v>110176</v>
          </cell>
          <cell r="P593">
            <v>9445352</v>
          </cell>
          <cell r="Q593">
            <v>46697335</v>
          </cell>
          <cell r="R593">
            <v>2338520</v>
          </cell>
          <cell r="S593">
            <v>1319005</v>
          </cell>
          <cell r="T593">
            <v>0</v>
          </cell>
          <cell r="U593">
            <v>2449992</v>
          </cell>
          <cell r="V593">
            <v>644437</v>
          </cell>
          <cell r="W593">
            <v>648775</v>
          </cell>
          <cell r="X593">
            <v>764878</v>
          </cell>
          <cell r="Y593">
            <v>3755264</v>
          </cell>
          <cell r="Z593">
            <v>11920871</v>
          </cell>
          <cell r="AA593">
            <v>25996603</v>
          </cell>
          <cell r="AB593">
            <v>37917474</v>
          </cell>
          <cell r="AC593">
            <v>9445352</v>
          </cell>
          <cell r="AD593">
            <v>47362826</v>
          </cell>
          <cell r="AE593">
            <v>-665491</v>
          </cell>
          <cell r="AF593">
            <v>16550859</v>
          </cell>
          <cell r="AG593">
            <v>15885368</v>
          </cell>
        </row>
        <row r="594">
          <cell r="A594" t="str">
            <v>601</v>
          </cell>
          <cell r="B594" t="str">
            <v>PLEASANTVILLE</v>
          </cell>
          <cell r="C594">
            <v>443667</v>
          </cell>
          <cell r="D594">
            <v>0</v>
          </cell>
          <cell r="E594">
            <v>443667</v>
          </cell>
          <cell r="F594">
            <v>0</v>
          </cell>
          <cell r="G594">
            <v>35066</v>
          </cell>
          <cell r="H594">
            <v>180173</v>
          </cell>
          <cell r="I594">
            <v>6000</v>
          </cell>
          <cell r="J594">
            <v>11900</v>
          </cell>
          <cell r="K594">
            <v>716865</v>
          </cell>
          <cell r="L594">
            <v>745853</v>
          </cell>
          <cell r="M594">
            <v>0</v>
          </cell>
          <cell r="N594">
            <v>27400</v>
          </cell>
          <cell r="O594">
            <v>600000</v>
          </cell>
          <cell r="P594">
            <v>224200</v>
          </cell>
          <cell r="Q594">
            <v>2991124</v>
          </cell>
          <cell r="R594">
            <v>265647</v>
          </cell>
          <cell r="S594">
            <v>207310</v>
          </cell>
          <cell r="T594">
            <v>0</v>
          </cell>
          <cell r="U594">
            <v>108795</v>
          </cell>
          <cell r="V594">
            <v>78436</v>
          </cell>
          <cell r="W594">
            <v>125090</v>
          </cell>
          <cell r="X594">
            <v>0</v>
          </cell>
          <cell r="Y594">
            <v>127500</v>
          </cell>
          <cell r="Z594">
            <v>912778</v>
          </cell>
          <cell r="AA594">
            <v>1684642</v>
          </cell>
          <cell r="AB594">
            <v>2597420</v>
          </cell>
          <cell r="AC594">
            <v>224200</v>
          </cell>
          <cell r="AD594">
            <v>2821620</v>
          </cell>
          <cell r="AE594">
            <v>169504</v>
          </cell>
          <cell r="AF594">
            <v>2467287</v>
          </cell>
          <cell r="AG594">
            <v>2636791</v>
          </cell>
        </row>
        <row r="595">
          <cell r="A595" t="str">
            <v>602</v>
          </cell>
          <cell r="B595" t="str">
            <v>SWAN</v>
          </cell>
          <cell r="C595">
            <v>14303</v>
          </cell>
          <cell r="D595">
            <v>0</v>
          </cell>
          <cell r="E595">
            <v>14303</v>
          </cell>
          <cell r="F595">
            <v>0</v>
          </cell>
          <cell r="G595">
            <v>0</v>
          </cell>
          <cell r="H595">
            <v>6782</v>
          </cell>
          <cell r="I595">
            <v>0</v>
          </cell>
          <cell r="J595">
            <v>0</v>
          </cell>
          <cell r="K595">
            <v>8000</v>
          </cell>
          <cell r="L595">
            <v>26300</v>
          </cell>
          <cell r="M595">
            <v>0</v>
          </cell>
          <cell r="N595">
            <v>2000</v>
          </cell>
          <cell r="O595">
            <v>0</v>
          </cell>
          <cell r="P595">
            <v>0</v>
          </cell>
          <cell r="Q595">
            <v>57385</v>
          </cell>
          <cell r="R595">
            <v>0</v>
          </cell>
          <cell r="S595">
            <v>17200</v>
          </cell>
          <cell r="T595">
            <v>0</v>
          </cell>
          <cell r="U595">
            <v>0</v>
          </cell>
          <cell r="V595">
            <v>0</v>
          </cell>
          <cell r="W595">
            <v>12200</v>
          </cell>
          <cell r="X595">
            <v>0</v>
          </cell>
          <cell r="Y595">
            <v>0</v>
          </cell>
          <cell r="Z595">
            <v>29400</v>
          </cell>
          <cell r="AA595">
            <v>26000</v>
          </cell>
          <cell r="AB595">
            <v>55400</v>
          </cell>
          <cell r="AC595">
            <v>0</v>
          </cell>
          <cell r="AD595">
            <v>55400</v>
          </cell>
          <cell r="AE595">
            <v>1985</v>
          </cell>
          <cell r="AF595">
            <v>77514</v>
          </cell>
          <cell r="AG595">
            <v>79499</v>
          </cell>
        </row>
        <row r="596">
          <cell r="A596" t="str">
            <v>603</v>
          </cell>
          <cell r="B596" t="str">
            <v>ALBION</v>
          </cell>
          <cell r="C596">
            <v>93787</v>
          </cell>
          <cell r="D596">
            <v>0</v>
          </cell>
          <cell r="E596">
            <v>93787</v>
          </cell>
          <cell r="F596">
            <v>0</v>
          </cell>
          <cell r="G596">
            <v>0</v>
          </cell>
          <cell r="H596">
            <v>56774</v>
          </cell>
          <cell r="I596">
            <v>890</v>
          </cell>
          <cell r="J596">
            <v>16760</v>
          </cell>
          <cell r="K596">
            <v>81704</v>
          </cell>
          <cell r="L596">
            <v>125700</v>
          </cell>
          <cell r="M596">
            <v>0</v>
          </cell>
          <cell r="N596">
            <v>22025</v>
          </cell>
          <cell r="O596">
            <v>0</v>
          </cell>
          <cell r="P596">
            <v>2490</v>
          </cell>
          <cell r="Q596">
            <v>400130</v>
          </cell>
          <cell r="R596">
            <v>50568</v>
          </cell>
          <cell r="S596">
            <v>57981</v>
          </cell>
          <cell r="T596">
            <v>880</v>
          </cell>
          <cell r="U596">
            <v>78988</v>
          </cell>
          <cell r="V596">
            <v>0</v>
          </cell>
          <cell r="W596">
            <v>62689</v>
          </cell>
          <cell r="X596">
            <v>2267</v>
          </cell>
          <cell r="Y596">
            <v>10000</v>
          </cell>
          <cell r="Z596">
            <v>263373</v>
          </cell>
          <cell r="AA596">
            <v>141143</v>
          </cell>
          <cell r="AB596">
            <v>404516</v>
          </cell>
          <cell r="AC596">
            <v>2490</v>
          </cell>
          <cell r="AD596">
            <v>407006</v>
          </cell>
          <cell r="AE596">
            <v>-6876</v>
          </cell>
          <cell r="AF596">
            <v>263906</v>
          </cell>
          <cell r="AG596">
            <v>257030</v>
          </cell>
        </row>
        <row r="597">
          <cell r="A597" t="str">
            <v>604</v>
          </cell>
          <cell r="B597" t="str">
            <v>CLEMONS</v>
          </cell>
          <cell r="C597">
            <v>19757</v>
          </cell>
          <cell r="D597">
            <v>0</v>
          </cell>
          <cell r="E597">
            <v>19757</v>
          </cell>
          <cell r="F597">
            <v>0</v>
          </cell>
          <cell r="G597">
            <v>0</v>
          </cell>
          <cell r="H597">
            <v>14819</v>
          </cell>
          <cell r="I597">
            <v>0</v>
          </cell>
          <cell r="J597">
            <v>0</v>
          </cell>
          <cell r="K597">
            <v>231618</v>
          </cell>
          <cell r="L597">
            <v>51780</v>
          </cell>
          <cell r="M597">
            <v>0</v>
          </cell>
          <cell r="N597">
            <v>0</v>
          </cell>
          <cell r="O597">
            <v>202000</v>
          </cell>
          <cell r="P597">
            <v>0</v>
          </cell>
          <cell r="Q597">
            <v>519974</v>
          </cell>
          <cell r="R597">
            <v>36957</v>
          </cell>
          <cell r="S597">
            <v>13800</v>
          </cell>
          <cell r="T597">
            <v>0</v>
          </cell>
          <cell r="U597">
            <v>6125</v>
          </cell>
          <cell r="V597">
            <v>0</v>
          </cell>
          <cell r="W597">
            <v>24379</v>
          </cell>
          <cell r="X597">
            <v>10548</v>
          </cell>
          <cell r="Y597">
            <v>348000</v>
          </cell>
          <cell r="Z597">
            <v>439809</v>
          </cell>
          <cell r="AA597">
            <v>51076</v>
          </cell>
          <cell r="AB597">
            <v>490885</v>
          </cell>
          <cell r="AC597">
            <v>0</v>
          </cell>
          <cell r="AD597">
            <v>490885</v>
          </cell>
          <cell r="AE597">
            <v>29089</v>
          </cell>
          <cell r="AF597">
            <v>184579</v>
          </cell>
          <cell r="AG597">
            <v>213668</v>
          </cell>
        </row>
        <row r="598">
          <cell r="A598" t="str">
            <v>605</v>
          </cell>
          <cell r="B598" t="str">
            <v>FERGUSON</v>
          </cell>
          <cell r="C598">
            <v>18164</v>
          </cell>
          <cell r="D598">
            <v>0</v>
          </cell>
          <cell r="E598">
            <v>18164</v>
          </cell>
          <cell r="F598">
            <v>0</v>
          </cell>
          <cell r="G598">
            <v>0</v>
          </cell>
          <cell r="H598">
            <v>16886</v>
          </cell>
          <cell r="I598">
            <v>0</v>
          </cell>
          <cell r="J598">
            <v>500</v>
          </cell>
          <cell r="K598">
            <v>16000</v>
          </cell>
          <cell r="L598">
            <v>0</v>
          </cell>
          <cell r="M598">
            <v>0</v>
          </cell>
          <cell r="N598">
            <v>4000</v>
          </cell>
          <cell r="O598">
            <v>0</v>
          </cell>
          <cell r="P598">
            <v>0</v>
          </cell>
          <cell r="Q598">
            <v>55550</v>
          </cell>
          <cell r="R598">
            <v>16345</v>
          </cell>
          <cell r="S598">
            <v>9235</v>
          </cell>
          <cell r="T598">
            <v>0</v>
          </cell>
          <cell r="U598">
            <v>5200</v>
          </cell>
          <cell r="V598">
            <v>0</v>
          </cell>
          <cell r="W598">
            <v>17887</v>
          </cell>
          <cell r="X598">
            <v>2350</v>
          </cell>
          <cell r="Y598">
            <v>0</v>
          </cell>
          <cell r="Z598">
            <v>51017</v>
          </cell>
          <cell r="AA598">
            <v>0</v>
          </cell>
          <cell r="AB598">
            <v>51017</v>
          </cell>
          <cell r="AC598">
            <v>0</v>
          </cell>
          <cell r="AD598">
            <v>51017</v>
          </cell>
          <cell r="AE598">
            <v>4533</v>
          </cell>
          <cell r="AF598">
            <v>70622</v>
          </cell>
          <cell r="AG598">
            <v>75155</v>
          </cell>
        </row>
        <row r="599">
          <cell r="A599" t="str">
            <v>606</v>
          </cell>
          <cell r="B599" t="str">
            <v>GILMAN</v>
          </cell>
          <cell r="C599">
            <v>104821</v>
          </cell>
          <cell r="D599">
            <v>0</v>
          </cell>
          <cell r="E599">
            <v>104821</v>
          </cell>
          <cell r="F599">
            <v>0</v>
          </cell>
          <cell r="G599">
            <v>0</v>
          </cell>
          <cell r="H599">
            <v>56112</v>
          </cell>
          <cell r="I599">
            <v>625</v>
          </cell>
          <cell r="J599">
            <v>2100</v>
          </cell>
          <cell r="K599">
            <v>87150</v>
          </cell>
          <cell r="L599">
            <v>151300</v>
          </cell>
          <cell r="M599">
            <v>0</v>
          </cell>
          <cell r="N599">
            <v>1605</v>
          </cell>
          <cell r="O599">
            <v>0</v>
          </cell>
          <cell r="P599">
            <v>0</v>
          </cell>
          <cell r="Q599">
            <v>403713</v>
          </cell>
          <cell r="R599">
            <v>64950</v>
          </cell>
          <cell r="S599">
            <v>183002</v>
          </cell>
          <cell r="T599">
            <v>0</v>
          </cell>
          <cell r="U599">
            <v>46775</v>
          </cell>
          <cell r="V599">
            <v>0</v>
          </cell>
          <cell r="W599">
            <v>54607</v>
          </cell>
          <cell r="X599">
            <v>0</v>
          </cell>
          <cell r="Y599">
            <v>0</v>
          </cell>
          <cell r="Z599">
            <v>349334</v>
          </cell>
          <cell r="AA599">
            <v>175000</v>
          </cell>
          <cell r="AB599">
            <v>524334</v>
          </cell>
          <cell r="AC599">
            <v>0</v>
          </cell>
          <cell r="AD599">
            <v>524334</v>
          </cell>
          <cell r="AE599">
            <v>-120621</v>
          </cell>
          <cell r="AF599">
            <v>719775</v>
          </cell>
          <cell r="AG599">
            <v>599154</v>
          </cell>
        </row>
        <row r="600">
          <cell r="A600" t="str">
            <v>607</v>
          </cell>
          <cell r="B600" t="str">
            <v>HAVERHILL</v>
          </cell>
          <cell r="C600">
            <v>36251</v>
          </cell>
          <cell r="D600">
            <v>0</v>
          </cell>
          <cell r="E600">
            <v>36251</v>
          </cell>
          <cell r="F600">
            <v>0</v>
          </cell>
          <cell r="G600">
            <v>0</v>
          </cell>
          <cell r="H600">
            <v>18587</v>
          </cell>
          <cell r="I600">
            <v>440</v>
          </cell>
          <cell r="J600">
            <v>1040</v>
          </cell>
          <cell r="K600">
            <v>67660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123978</v>
          </cell>
          <cell r="R600">
            <v>30370</v>
          </cell>
          <cell r="S600">
            <v>90900</v>
          </cell>
          <cell r="T600">
            <v>200</v>
          </cell>
          <cell r="U600">
            <v>25400</v>
          </cell>
          <cell r="V600">
            <v>0</v>
          </cell>
          <cell r="W600">
            <v>28626</v>
          </cell>
          <cell r="X600">
            <v>0</v>
          </cell>
          <cell r="Y600">
            <v>0</v>
          </cell>
          <cell r="Z600">
            <v>175496</v>
          </cell>
          <cell r="AA600">
            <v>0</v>
          </cell>
          <cell r="AB600">
            <v>175496</v>
          </cell>
          <cell r="AC600">
            <v>0</v>
          </cell>
          <cell r="AD600">
            <v>175496</v>
          </cell>
          <cell r="AE600">
            <v>-51518</v>
          </cell>
          <cell r="AF600">
            <v>70767</v>
          </cell>
          <cell r="AG600">
            <v>19249</v>
          </cell>
        </row>
        <row r="601">
          <cell r="A601" t="str">
            <v>608</v>
          </cell>
          <cell r="B601" t="str">
            <v>LAUREL</v>
          </cell>
          <cell r="C601">
            <v>32108</v>
          </cell>
          <cell r="D601">
            <v>0</v>
          </cell>
          <cell r="E601">
            <v>32108</v>
          </cell>
          <cell r="F601">
            <v>0</v>
          </cell>
          <cell r="G601">
            <v>0</v>
          </cell>
          <cell r="H601">
            <v>28527</v>
          </cell>
          <cell r="I601">
            <v>690</v>
          </cell>
          <cell r="J601">
            <v>783</v>
          </cell>
          <cell r="K601">
            <v>27064</v>
          </cell>
          <cell r="L601">
            <v>145989</v>
          </cell>
          <cell r="M601">
            <v>0</v>
          </cell>
          <cell r="N601">
            <v>11650</v>
          </cell>
          <cell r="O601">
            <v>0</v>
          </cell>
          <cell r="P601">
            <v>0</v>
          </cell>
          <cell r="Q601">
            <v>246811</v>
          </cell>
          <cell r="R601">
            <v>16972</v>
          </cell>
          <cell r="S601">
            <v>100997</v>
          </cell>
          <cell r="T601">
            <v>608</v>
          </cell>
          <cell r="U601">
            <v>8928</v>
          </cell>
          <cell r="V601">
            <v>0</v>
          </cell>
          <cell r="W601">
            <v>23582</v>
          </cell>
          <cell r="X601">
            <v>0</v>
          </cell>
          <cell r="Y601">
            <v>0</v>
          </cell>
          <cell r="Z601">
            <v>151087</v>
          </cell>
          <cell r="AA601">
            <v>129083</v>
          </cell>
          <cell r="AB601">
            <v>280170</v>
          </cell>
          <cell r="AC601">
            <v>0</v>
          </cell>
          <cell r="AD601">
            <v>280170</v>
          </cell>
          <cell r="AE601">
            <v>-33359</v>
          </cell>
          <cell r="AF601">
            <v>249595</v>
          </cell>
          <cell r="AG601">
            <v>216236</v>
          </cell>
        </row>
        <row r="602">
          <cell r="A602" t="str">
            <v>609</v>
          </cell>
          <cell r="B602" t="str">
            <v>LEGRAND</v>
          </cell>
          <cell r="C602">
            <v>173658</v>
          </cell>
          <cell r="D602">
            <v>0</v>
          </cell>
          <cell r="E602">
            <v>173658</v>
          </cell>
          <cell r="F602">
            <v>0</v>
          </cell>
          <cell r="G602">
            <v>0</v>
          </cell>
          <cell r="H602">
            <v>85724</v>
          </cell>
          <cell r="I602">
            <v>1550</v>
          </cell>
          <cell r="J602">
            <v>9090</v>
          </cell>
          <cell r="K602">
            <v>126357</v>
          </cell>
          <cell r="L602">
            <v>325600</v>
          </cell>
          <cell r="M602">
            <v>0</v>
          </cell>
          <cell r="N602">
            <v>28350</v>
          </cell>
          <cell r="O602">
            <v>29000</v>
          </cell>
          <cell r="P602">
            <v>77333</v>
          </cell>
          <cell r="Q602">
            <v>856662</v>
          </cell>
          <cell r="R602">
            <v>75463</v>
          </cell>
          <cell r="S602">
            <v>99169</v>
          </cell>
          <cell r="T602">
            <v>1200</v>
          </cell>
          <cell r="U602">
            <v>116278</v>
          </cell>
          <cell r="V602">
            <v>0</v>
          </cell>
          <cell r="W602">
            <v>77083</v>
          </cell>
          <cell r="X602">
            <v>42333</v>
          </cell>
          <cell r="Y602">
            <v>0</v>
          </cell>
          <cell r="Z602">
            <v>411526</v>
          </cell>
          <cell r="AA602">
            <v>434875</v>
          </cell>
          <cell r="AB602">
            <v>846401</v>
          </cell>
          <cell r="AC602">
            <v>77333</v>
          </cell>
          <cell r="AD602">
            <v>923734</v>
          </cell>
          <cell r="AE602">
            <v>-67072</v>
          </cell>
          <cell r="AF602">
            <v>1161492</v>
          </cell>
          <cell r="AG602">
            <v>1094420</v>
          </cell>
        </row>
        <row r="603">
          <cell r="A603" t="str">
            <v>610</v>
          </cell>
          <cell r="B603" t="str">
            <v>LISCOMB</v>
          </cell>
          <cell r="C603">
            <v>53523</v>
          </cell>
          <cell r="D603">
            <v>0</v>
          </cell>
          <cell r="E603">
            <v>53523</v>
          </cell>
          <cell r="F603">
            <v>0</v>
          </cell>
          <cell r="G603">
            <v>0</v>
          </cell>
          <cell r="H603">
            <v>36943</v>
          </cell>
          <cell r="I603">
            <v>450</v>
          </cell>
          <cell r="J603">
            <v>4000</v>
          </cell>
          <cell r="K603">
            <v>50000</v>
          </cell>
          <cell r="L603">
            <v>86000</v>
          </cell>
          <cell r="M603">
            <v>0</v>
          </cell>
          <cell r="N603">
            <v>0</v>
          </cell>
          <cell r="O603">
            <v>0</v>
          </cell>
          <cell r="P603">
            <v>35000</v>
          </cell>
          <cell r="Q603">
            <v>265916</v>
          </cell>
          <cell r="R603">
            <v>48200</v>
          </cell>
          <cell r="S603">
            <v>66500</v>
          </cell>
          <cell r="T603">
            <v>2550</v>
          </cell>
          <cell r="U603">
            <v>59520</v>
          </cell>
          <cell r="V603">
            <v>0</v>
          </cell>
          <cell r="W603">
            <v>40500</v>
          </cell>
          <cell r="X603">
            <v>0</v>
          </cell>
          <cell r="Y603">
            <v>0</v>
          </cell>
          <cell r="Z603">
            <v>217270</v>
          </cell>
          <cell r="AA603">
            <v>92440</v>
          </cell>
          <cell r="AB603">
            <v>309710</v>
          </cell>
          <cell r="AC603">
            <v>35000</v>
          </cell>
          <cell r="AD603">
            <v>344710</v>
          </cell>
          <cell r="AE603">
            <v>-78794</v>
          </cell>
          <cell r="AF603">
            <v>290010</v>
          </cell>
          <cell r="AG603">
            <v>211216</v>
          </cell>
        </row>
        <row r="604">
          <cell r="A604" t="str">
            <v>611</v>
          </cell>
          <cell r="B604" t="str">
            <v>MARSHALLTOWN</v>
          </cell>
          <cell r="C604">
            <v>11436367</v>
          </cell>
          <cell r="D604">
            <v>0</v>
          </cell>
          <cell r="E604">
            <v>11436367</v>
          </cell>
          <cell r="F604">
            <v>0</v>
          </cell>
          <cell r="G604">
            <v>185519</v>
          </cell>
          <cell r="H604">
            <v>5468848</v>
          </cell>
          <cell r="I604">
            <v>258775</v>
          </cell>
          <cell r="J604">
            <v>230810</v>
          </cell>
          <cell r="K604">
            <v>8905405</v>
          </cell>
          <cell r="L604">
            <v>14112662</v>
          </cell>
          <cell r="M604">
            <v>32206</v>
          </cell>
          <cell r="N604">
            <v>268847</v>
          </cell>
          <cell r="O604">
            <v>15380000</v>
          </cell>
          <cell r="P604">
            <v>10319298</v>
          </cell>
          <cell r="Q604">
            <v>66598737</v>
          </cell>
          <cell r="R604">
            <v>9942930</v>
          </cell>
          <cell r="S604">
            <v>4297466</v>
          </cell>
          <cell r="T604">
            <v>1299067</v>
          </cell>
          <cell r="U604">
            <v>2668747</v>
          </cell>
          <cell r="V604">
            <v>2021052</v>
          </cell>
          <cell r="W604">
            <v>1614226</v>
          </cell>
          <cell r="X604">
            <v>4150572</v>
          </cell>
          <cell r="Y604">
            <v>12971216</v>
          </cell>
          <cell r="Z604">
            <v>38965276</v>
          </cell>
          <cell r="AA604">
            <v>15353416</v>
          </cell>
          <cell r="AB604">
            <v>54318692</v>
          </cell>
          <cell r="AC604">
            <v>10319298</v>
          </cell>
          <cell r="AD604">
            <v>64637990</v>
          </cell>
          <cell r="AE604">
            <v>1960747</v>
          </cell>
          <cell r="AF604">
            <v>30822828</v>
          </cell>
          <cell r="AG604">
            <v>32783575</v>
          </cell>
        </row>
        <row r="605">
          <cell r="A605" t="str">
            <v>612</v>
          </cell>
          <cell r="B605" t="str">
            <v>MELBOURNE</v>
          </cell>
          <cell r="C605">
            <v>182876</v>
          </cell>
          <cell r="D605">
            <v>0</v>
          </cell>
          <cell r="E605">
            <v>182876</v>
          </cell>
          <cell r="F605">
            <v>0</v>
          </cell>
          <cell r="G605">
            <v>0</v>
          </cell>
          <cell r="H605">
            <v>114883</v>
          </cell>
          <cell r="I605">
            <v>1000</v>
          </cell>
          <cell r="J605">
            <v>8920</v>
          </cell>
          <cell r="K605">
            <v>138136</v>
          </cell>
          <cell r="L605">
            <v>409570</v>
          </cell>
          <cell r="M605">
            <v>0</v>
          </cell>
          <cell r="N605">
            <v>31975</v>
          </cell>
          <cell r="O605">
            <v>35000</v>
          </cell>
          <cell r="P605">
            <v>23975</v>
          </cell>
          <cell r="Q605">
            <v>946335</v>
          </cell>
          <cell r="R605">
            <v>129645</v>
          </cell>
          <cell r="S605">
            <v>122050</v>
          </cell>
          <cell r="T605">
            <v>2700</v>
          </cell>
          <cell r="U605">
            <v>185406</v>
          </cell>
          <cell r="V605">
            <v>1000</v>
          </cell>
          <cell r="W605">
            <v>63750</v>
          </cell>
          <cell r="X605">
            <v>0</v>
          </cell>
          <cell r="Y605">
            <v>0</v>
          </cell>
          <cell r="Z605">
            <v>504551</v>
          </cell>
          <cell r="AA605">
            <v>385330</v>
          </cell>
          <cell r="AB605">
            <v>889881</v>
          </cell>
          <cell r="AC605">
            <v>23975</v>
          </cell>
          <cell r="AD605">
            <v>913856</v>
          </cell>
          <cell r="AE605">
            <v>32479</v>
          </cell>
          <cell r="AF605">
            <v>649228</v>
          </cell>
          <cell r="AG605">
            <v>681707</v>
          </cell>
        </row>
        <row r="606">
          <cell r="A606" t="str">
            <v>613</v>
          </cell>
          <cell r="B606" t="str">
            <v>RHODES</v>
          </cell>
          <cell r="C606">
            <v>35634</v>
          </cell>
          <cell r="D606">
            <v>0</v>
          </cell>
          <cell r="E606">
            <v>35634</v>
          </cell>
          <cell r="F606">
            <v>0</v>
          </cell>
          <cell r="G606">
            <v>0</v>
          </cell>
          <cell r="H606">
            <v>30608</v>
          </cell>
          <cell r="I606">
            <v>0</v>
          </cell>
          <cell r="J606">
            <v>0</v>
          </cell>
          <cell r="K606">
            <v>1754875</v>
          </cell>
          <cell r="L606">
            <v>125000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1946117</v>
          </cell>
          <cell r="R606">
            <v>53525</v>
          </cell>
          <cell r="S606">
            <v>130163</v>
          </cell>
          <cell r="T606">
            <v>200</v>
          </cell>
          <cell r="U606">
            <v>13450</v>
          </cell>
          <cell r="V606">
            <v>81996</v>
          </cell>
          <cell r="W606">
            <v>31900</v>
          </cell>
          <cell r="X606">
            <v>0</v>
          </cell>
          <cell r="Y606">
            <v>0</v>
          </cell>
          <cell r="Z606">
            <v>311234</v>
          </cell>
          <cell r="AA606">
            <v>1780000</v>
          </cell>
          <cell r="AB606">
            <v>2091234</v>
          </cell>
          <cell r="AC606">
            <v>0</v>
          </cell>
          <cell r="AD606">
            <v>2091234</v>
          </cell>
          <cell r="AE606">
            <v>-145117</v>
          </cell>
          <cell r="AF606">
            <v>206450</v>
          </cell>
          <cell r="AG606">
            <v>61333</v>
          </cell>
        </row>
        <row r="607">
          <cell r="A607" t="str">
            <v>614</v>
          </cell>
          <cell r="B607" t="str">
            <v>SAINT ANTHONY</v>
          </cell>
          <cell r="C607">
            <v>12583</v>
          </cell>
          <cell r="D607">
            <v>0</v>
          </cell>
          <cell r="E607">
            <v>12583</v>
          </cell>
          <cell r="F607">
            <v>0</v>
          </cell>
          <cell r="G607">
            <v>0</v>
          </cell>
          <cell r="H607">
            <v>10149</v>
          </cell>
          <cell r="I607">
            <v>390</v>
          </cell>
          <cell r="J607">
            <v>2500</v>
          </cell>
          <cell r="K607">
            <v>5600</v>
          </cell>
          <cell r="L607">
            <v>7800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39022</v>
          </cell>
          <cell r="R607">
            <v>8005</v>
          </cell>
          <cell r="S607">
            <v>10108</v>
          </cell>
          <cell r="T607">
            <v>0</v>
          </cell>
          <cell r="U607">
            <v>950</v>
          </cell>
          <cell r="V607">
            <v>0</v>
          </cell>
          <cell r="W607">
            <v>12200</v>
          </cell>
          <cell r="X607">
            <v>0</v>
          </cell>
          <cell r="Y607">
            <v>0</v>
          </cell>
          <cell r="Z607">
            <v>31263</v>
          </cell>
          <cell r="AA607">
            <v>7600</v>
          </cell>
          <cell r="AB607">
            <v>38863</v>
          </cell>
          <cell r="AC607">
            <v>0</v>
          </cell>
          <cell r="AD607">
            <v>38863</v>
          </cell>
          <cell r="AE607">
            <v>159</v>
          </cell>
          <cell r="AF607">
            <v>54209</v>
          </cell>
          <cell r="AG607">
            <v>54368</v>
          </cell>
        </row>
        <row r="608">
          <cell r="A608" t="str">
            <v>615</v>
          </cell>
          <cell r="B608" t="str">
            <v>STATE CENTER</v>
          </cell>
          <cell r="C608">
            <v>411369</v>
          </cell>
          <cell r="D608">
            <v>0</v>
          </cell>
          <cell r="E608">
            <v>411369</v>
          </cell>
          <cell r="F608">
            <v>0</v>
          </cell>
          <cell r="G608">
            <v>83545</v>
          </cell>
          <cell r="H608">
            <v>161739</v>
          </cell>
          <cell r="I608">
            <v>2355</v>
          </cell>
          <cell r="J608">
            <v>70605</v>
          </cell>
          <cell r="K608">
            <v>203928</v>
          </cell>
          <cell r="L608">
            <v>2708090</v>
          </cell>
          <cell r="M608">
            <v>3000</v>
          </cell>
          <cell r="N608">
            <v>200800</v>
          </cell>
          <cell r="O608">
            <v>1478000</v>
          </cell>
          <cell r="P608">
            <v>671668</v>
          </cell>
          <cell r="Q608">
            <v>5995099</v>
          </cell>
          <cell r="R608">
            <v>200995</v>
          </cell>
          <cell r="S608">
            <v>265295</v>
          </cell>
          <cell r="T608">
            <v>0</v>
          </cell>
          <cell r="U608">
            <v>233390</v>
          </cell>
          <cell r="V608">
            <v>80900</v>
          </cell>
          <cell r="W608">
            <v>170085</v>
          </cell>
          <cell r="X608">
            <v>251209</v>
          </cell>
          <cell r="Y608">
            <v>1450000</v>
          </cell>
          <cell r="Z608">
            <v>2651874</v>
          </cell>
          <cell r="AA608">
            <v>2646955</v>
          </cell>
          <cell r="AB608">
            <v>5298829</v>
          </cell>
          <cell r="AC608">
            <v>671668</v>
          </cell>
          <cell r="AD608">
            <v>5970497</v>
          </cell>
          <cell r="AE608">
            <v>24602</v>
          </cell>
          <cell r="AF608">
            <v>5221611</v>
          </cell>
          <cell r="AG608">
            <v>5246213</v>
          </cell>
        </row>
        <row r="609">
          <cell r="A609" t="str">
            <v>616</v>
          </cell>
          <cell r="B609" t="str">
            <v>EMERSON</v>
          </cell>
          <cell r="C609">
            <v>110953</v>
          </cell>
          <cell r="D609">
            <v>0</v>
          </cell>
          <cell r="E609">
            <v>110953</v>
          </cell>
          <cell r="F609">
            <v>0</v>
          </cell>
          <cell r="G609">
            <v>0</v>
          </cell>
          <cell r="H609">
            <v>33261</v>
          </cell>
          <cell r="I609">
            <v>790</v>
          </cell>
          <cell r="J609">
            <v>3042</v>
          </cell>
          <cell r="K609">
            <v>138160</v>
          </cell>
          <cell r="L609">
            <v>196755</v>
          </cell>
          <cell r="M609">
            <v>0</v>
          </cell>
          <cell r="N609">
            <v>7940</v>
          </cell>
          <cell r="O609">
            <v>250000</v>
          </cell>
          <cell r="P609">
            <v>27570</v>
          </cell>
          <cell r="Q609">
            <v>768471</v>
          </cell>
          <cell r="R609">
            <v>83343</v>
          </cell>
          <cell r="S609">
            <v>70535</v>
          </cell>
          <cell r="T609">
            <v>1700</v>
          </cell>
          <cell r="U609">
            <v>63899</v>
          </cell>
          <cell r="V609">
            <v>41512</v>
          </cell>
          <cell r="W609">
            <v>71311</v>
          </cell>
          <cell r="X609">
            <v>0</v>
          </cell>
          <cell r="Y609">
            <v>0</v>
          </cell>
          <cell r="Z609">
            <v>332300</v>
          </cell>
          <cell r="AA609">
            <v>462315</v>
          </cell>
          <cell r="AB609">
            <v>794615</v>
          </cell>
          <cell r="AC609">
            <v>27570</v>
          </cell>
          <cell r="AD609">
            <v>822185</v>
          </cell>
          <cell r="AE609">
            <v>-53714</v>
          </cell>
          <cell r="AF609">
            <v>460838</v>
          </cell>
          <cell r="AG609">
            <v>407124</v>
          </cell>
        </row>
        <row r="610">
          <cell r="A610" t="str">
            <v>617</v>
          </cell>
          <cell r="B610" t="str">
            <v>GLENWOOD</v>
          </cell>
          <cell r="C610">
            <v>2314976</v>
          </cell>
          <cell r="D610">
            <v>0</v>
          </cell>
          <cell r="E610">
            <v>2314976</v>
          </cell>
          <cell r="F610">
            <v>0</v>
          </cell>
          <cell r="G610">
            <v>266550</v>
          </cell>
          <cell r="H610">
            <v>728949</v>
          </cell>
          <cell r="I610">
            <v>25850</v>
          </cell>
          <cell r="J610">
            <v>27100</v>
          </cell>
          <cell r="K610">
            <v>826481</v>
          </cell>
          <cell r="L610">
            <v>132500</v>
          </cell>
          <cell r="M610">
            <v>0</v>
          </cell>
          <cell r="N610">
            <v>108500</v>
          </cell>
          <cell r="O610">
            <v>0</v>
          </cell>
          <cell r="P610">
            <v>827534</v>
          </cell>
          <cell r="Q610">
            <v>5258440</v>
          </cell>
          <cell r="R610">
            <v>1391810</v>
          </cell>
          <cell r="S610">
            <v>758645</v>
          </cell>
          <cell r="T610">
            <v>0</v>
          </cell>
          <cell r="U610">
            <v>863293</v>
          </cell>
          <cell r="V610">
            <v>66655</v>
          </cell>
          <cell r="W610">
            <v>432250</v>
          </cell>
          <cell r="X610">
            <v>575248</v>
          </cell>
          <cell r="Y610">
            <v>266550</v>
          </cell>
          <cell r="Z610">
            <v>4354451</v>
          </cell>
          <cell r="AA610">
            <v>0</v>
          </cell>
          <cell r="AB610">
            <v>4354451</v>
          </cell>
          <cell r="AC610">
            <v>827534</v>
          </cell>
          <cell r="AD610">
            <v>5181985</v>
          </cell>
          <cell r="AE610">
            <v>76455</v>
          </cell>
          <cell r="AF610">
            <v>2026026</v>
          </cell>
          <cell r="AG610">
            <v>2102481</v>
          </cell>
        </row>
        <row r="611">
          <cell r="A611" t="str">
            <v>618</v>
          </cell>
          <cell r="B611" t="str">
            <v>HASTINGS</v>
          </cell>
          <cell r="C611">
            <v>44522</v>
          </cell>
          <cell r="D611">
            <v>0</v>
          </cell>
          <cell r="E611">
            <v>44522</v>
          </cell>
          <cell r="F611">
            <v>0</v>
          </cell>
          <cell r="G611">
            <v>0</v>
          </cell>
          <cell r="H611">
            <v>11807</v>
          </cell>
          <cell r="I611">
            <v>4200</v>
          </cell>
          <cell r="J611">
            <v>450</v>
          </cell>
          <cell r="K611">
            <v>35309</v>
          </cell>
          <cell r="L611">
            <v>108950</v>
          </cell>
          <cell r="M611">
            <v>0</v>
          </cell>
          <cell r="N611">
            <v>4400</v>
          </cell>
          <cell r="O611">
            <v>0</v>
          </cell>
          <cell r="P611">
            <v>834</v>
          </cell>
          <cell r="Q611">
            <v>210472</v>
          </cell>
          <cell r="R611">
            <v>19650</v>
          </cell>
          <cell r="S611">
            <v>22300</v>
          </cell>
          <cell r="T611">
            <v>1000</v>
          </cell>
          <cell r="U611">
            <v>2100</v>
          </cell>
          <cell r="V611">
            <v>5500</v>
          </cell>
          <cell r="W611">
            <v>34885</v>
          </cell>
          <cell r="X611">
            <v>5100</v>
          </cell>
          <cell r="Y611">
            <v>0</v>
          </cell>
          <cell r="Z611">
            <v>90535</v>
          </cell>
          <cell r="AA611">
            <v>95329</v>
          </cell>
          <cell r="AB611">
            <v>185864</v>
          </cell>
          <cell r="AC611">
            <v>834</v>
          </cell>
          <cell r="AD611">
            <v>186698</v>
          </cell>
          <cell r="AE611">
            <v>23774</v>
          </cell>
          <cell r="AF611">
            <v>244864</v>
          </cell>
          <cell r="AG611">
            <v>268638</v>
          </cell>
        </row>
        <row r="612">
          <cell r="A612" t="str">
            <v>619</v>
          </cell>
          <cell r="B612" t="str">
            <v>HENDERSON</v>
          </cell>
          <cell r="C612">
            <v>37185</v>
          </cell>
          <cell r="D612">
            <v>0</v>
          </cell>
          <cell r="E612">
            <v>37185</v>
          </cell>
          <cell r="F612">
            <v>0</v>
          </cell>
          <cell r="G612">
            <v>0</v>
          </cell>
          <cell r="H612">
            <v>11706</v>
          </cell>
          <cell r="I612">
            <v>200</v>
          </cell>
          <cell r="J612">
            <v>1800</v>
          </cell>
          <cell r="K612">
            <v>27200</v>
          </cell>
          <cell r="L612">
            <v>62000</v>
          </cell>
          <cell r="M612">
            <v>0</v>
          </cell>
          <cell r="N612">
            <v>0</v>
          </cell>
          <cell r="O612">
            <v>0</v>
          </cell>
          <cell r="P612">
            <v>15000</v>
          </cell>
          <cell r="Q612">
            <v>155091</v>
          </cell>
          <cell r="R612">
            <v>9034</v>
          </cell>
          <cell r="S612">
            <v>37300</v>
          </cell>
          <cell r="T612">
            <v>0</v>
          </cell>
          <cell r="U612">
            <v>12150</v>
          </cell>
          <cell r="V612">
            <v>5000</v>
          </cell>
          <cell r="W612">
            <v>34200</v>
          </cell>
          <cell r="X612">
            <v>16300</v>
          </cell>
          <cell r="Y612">
            <v>0</v>
          </cell>
          <cell r="Z612">
            <v>113984</v>
          </cell>
          <cell r="AA612">
            <v>103900</v>
          </cell>
          <cell r="AB612">
            <v>217884</v>
          </cell>
          <cell r="AC612">
            <v>15000</v>
          </cell>
          <cell r="AD612">
            <v>232884</v>
          </cell>
          <cell r="AE612">
            <v>-77793</v>
          </cell>
          <cell r="AF612">
            <v>160644</v>
          </cell>
          <cell r="AG612">
            <v>82851</v>
          </cell>
        </row>
        <row r="613">
          <cell r="A613" t="str">
            <v>620</v>
          </cell>
          <cell r="B613" t="str">
            <v>MALVERN</v>
          </cell>
          <cell r="C613">
            <v>471994</v>
          </cell>
          <cell r="D613">
            <v>0</v>
          </cell>
          <cell r="E613">
            <v>471994</v>
          </cell>
          <cell r="F613">
            <v>0</v>
          </cell>
          <cell r="G613">
            <v>0</v>
          </cell>
          <cell r="H613">
            <v>99598</v>
          </cell>
          <cell r="I613">
            <v>3775</v>
          </cell>
          <cell r="J613">
            <v>116103</v>
          </cell>
          <cell r="K613">
            <v>389449.60000000003</v>
          </cell>
          <cell r="L613">
            <v>445825</v>
          </cell>
          <cell r="M613">
            <v>0</v>
          </cell>
          <cell r="N613">
            <v>600</v>
          </cell>
          <cell r="O613">
            <v>275000</v>
          </cell>
          <cell r="P613">
            <v>72563</v>
          </cell>
          <cell r="Q613">
            <v>1874907.6</v>
          </cell>
          <cell r="R613">
            <v>72628</v>
          </cell>
          <cell r="S613">
            <v>592013</v>
          </cell>
          <cell r="T613">
            <v>0</v>
          </cell>
          <cell r="U613">
            <v>233182</v>
          </cell>
          <cell r="V613">
            <v>293594</v>
          </cell>
          <cell r="W613">
            <v>149383</v>
          </cell>
          <cell r="X613">
            <v>148530</v>
          </cell>
          <cell r="Y613">
            <v>0</v>
          </cell>
          <cell r="Z613">
            <v>1489330</v>
          </cell>
          <cell r="AA613">
            <v>305428</v>
          </cell>
          <cell r="AB613">
            <v>1794758</v>
          </cell>
          <cell r="AC613">
            <v>72563</v>
          </cell>
          <cell r="AD613">
            <v>1867321</v>
          </cell>
          <cell r="AE613">
            <v>7586.600000000064</v>
          </cell>
          <cell r="AF613">
            <v>374629</v>
          </cell>
          <cell r="AG613">
            <v>382215.60000000009</v>
          </cell>
        </row>
        <row r="614">
          <cell r="A614" t="str">
            <v>621</v>
          </cell>
          <cell r="B614" t="str">
            <v>PACIFIC JUNCTION</v>
          </cell>
          <cell r="C614">
            <v>138672</v>
          </cell>
          <cell r="D614">
            <v>0</v>
          </cell>
          <cell r="E614">
            <v>138672</v>
          </cell>
          <cell r="F614">
            <v>0</v>
          </cell>
          <cell r="G614">
            <v>0</v>
          </cell>
          <cell r="H614">
            <v>43188</v>
          </cell>
          <cell r="I614">
            <v>465</v>
          </cell>
          <cell r="J614">
            <v>1582</v>
          </cell>
          <cell r="K614">
            <v>89371</v>
          </cell>
          <cell r="L614">
            <v>121042</v>
          </cell>
          <cell r="M614">
            <v>0</v>
          </cell>
          <cell r="N614">
            <v>0</v>
          </cell>
          <cell r="O614">
            <v>0</v>
          </cell>
          <cell r="P614">
            <v>17828</v>
          </cell>
          <cell r="Q614">
            <v>412148</v>
          </cell>
          <cell r="R614">
            <v>74330</v>
          </cell>
          <cell r="S614">
            <v>68586</v>
          </cell>
          <cell r="T614">
            <v>0</v>
          </cell>
          <cell r="U614">
            <v>22239</v>
          </cell>
          <cell r="V614">
            <v>11131</v>
          </cell>
          <cell r="W614">
            <v>110159</v>
          </cell>
          <cell r="X614">
            <v>0</v>
          </cell>
          <cell r="Y614">
            <v>0</v>
          </cell>
          <cell r="Z614">
            <v>286445</v>
          </cell>
          <cell r="AA614">
            <v>84000</v>
          </cell>
          <cell r="AB614">
            <v>370445</v>
          </cell>
          <cell r="AC614">
            <v>17828</v>
          </cell>
          <cell r="AD614">
            <v>388273</v>
          </cell>
          <cell r="AE614">
            <v>23875</v>
          </cell>
          <cell r="AF614">
            <v>226672</v>
          </cell>
          <cell r="AG614">
            <v>250547</v>
          </cell>
        </row>
        <row r="615">
          <cell r="A615" t="str">
            <v>622</v>
          </cell>
          <cell r="B615" t="str">
            <v>SILVER CITY</v>
          </cell>
          <cell r="C615">
            <v>69501</v>
          </cell>
          <cell r="D615">
            <v>0</v>
          </cell>
          <cell r="E615">
            <v>69501</v>
          </cell>
          <cell r="F615">
            <v>0</v>
          </cell>
          <cell r="G615">
            <v>0</v>
          </cell>
          <cell r="H615">
            <v>22742</v>
          </cell>
          <cell r="I615">
            <v>750</v>
          </cell>
          <cell r="J615">
            <v>1718</v>
          </cell>
          <cell r="K615">
            <v>88002</v>
          </cell>
          <cell r="L615">
            <v>156142</v>
          </cell>
          <cell r="M615">
            <v>500</v>
          </cell>
          <cell r="N615">
            <v>65955</v>
          </cell>
          <cell r="O615">
            <v>0</v>
          </cell>
          <cell r="P615">
            <v>0</v>
          </cell>
          <cell r="Q615">
            <v>405310</v>
          </cell>
          <cell r="R615">
            <v>145568</v>
          </cell>
          <cell r="S615">
            <v>79850</v>
          </cell>
          <cell r="T615">
            <v>0</v>
          </cell>
          <cell r="U615">
            <v>40913</v>
          </cell>
          <cell r="V615">
            <v>25</v>
          </cell>
          <cell r="W615">
            <v>78250</v>
          </cell>
          <cell r="X615">
            <v>0</v>
          </cell>
          <cell r="Y615">
            <v>0</v>
          </cell>
          <cell r="Z615">
            <v>344606</v>
          </cell>
          <cell r="AA615">
            <v>131028</v>
          </cell>
          <cell r="AB615">
            <v>475634</v>
          </cell>
          <cell r="AC615">
            <v>0</v>
          </cell>
          <cell r="AD615">
            <v>475634</v>
          </cell>
          <cell r="AE615">
            <v>-70324</v>
          </cell>
          <cell r="AF615">
            <v>532395</v>
          </cell>
          <cell r="AG615">
            <v>462071</v>
          </cell>
        </row>
        <row r="616">
          <cell r="A616" t="str">
            <v>623</v>
          </cell>
          <cell r="B616" t="str">
            <v>CARPENTER</v>
          </cell>
          <cell r="C616">
            <v>17318</v>
          </cell>
          <cell r="D616">
            <v>0</v>
          </cell>
          <cell r="E616">
            <v>17318</v>
          </cell>
          <cell r="F616">
            <v>0</v>
          </cell>
          <cell r="G616">
            <v>0</v>
          </cell>
          <cell r="H616">
            <v>9228</v>
          </cell>
          <cell r="I616">
            <v>780</v>
          </cell>
          <cell r="J616">
            <v>9500</v>
          </cell>
          <cell r="K616">
            <v>0</v>
          </cell>
          <cell r="L616">
            <v>2500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39326</v>
          </cell>
          <cell r="R616">
            <v>3397</v>
          </cell>
          <cell r="S616">
            <v>16900</v>
          </cell>
          <cell r="T616">
            <v>0</v>
          </cell>
          <cell r="U616">
            <v>3545</v>
          </cell>
          <cell r="V616">
            <v>1500</v>
          </cell>
          <cell r="W616">
            <v>15686</v>
          </cell>
          <cell r="X616">
            <v>0</v>
          </cell>
          <cell r="Y616">
            <v>0</v>
          </cell>
          <cell r="Z616">
            <v>41028</v>
          </cell>
          <cell r="AA616">
            <v>492</v>
          </cell>
          <cell r="AB616">
            <v>41520</v>
          </cell>
          <cell r="AC616">
            <v>0</v>
          </cell>
          <cell r="AD616">
            <v>41520</v>
          </cell>
          <cell r="AE616">
            <v>-2194</v>
          </cell>
          <cell r="AF616">
            <v>121419</v>
          </cell>
          <cell r="AG616">
            <v>119225</v>
          </cell>
        </row>
        <row r="617">
          <cell r="A617" t="str">
            <v>624</v>
          </cell>
          <cell r="B617" t="str">
            <v>MCINTIRE</v>
          </cell>
          <cell r="C617">
            <v>7749</v>
          </cell>
          <cell r="D617">
            <v>0</v>
          </cell>
          <cell r="E617">
            <v>7749</v>
          </cell>
          <cell r="F617">
            <v>0</v>
          </cell>
          <cell r="G617">
            <v>49196</v>
          </cell>
          <cell r="H617">
            <v>11119</v>
          </cell>
          <cell r="I617">
            <v>425</v>
          </cell>
          <cell r="J617">
            <v>575</v>
          </cell>
          <cell r="K617">
            <v>14000</v>
          </cell>
          <cell r="L617">
            <v>5250</v>
          </cell>
          <cell r="M617">
            <v>0</v>
          </cell>
          <cell r="N617">
            <v>0</v>
          </cell>
          <cell r="O617">
            <v>0</v>
          </cell>
          <cell r="P617">
            <v>49196</v>
          </cell>
          <cell r="Q617">
            <v>137510</v>
          </cell>
          <cell r="R617">
            <v>4750</v>
          </cell>
          <cell r="S617">
            <v>22250</v>
          </cell>
          <cell r="T617">
            <v>0</v>
          </cell>
          <cell r="U617">
            <v>6200</v>
          </cell>
          <cell r="V617">
            <v>0</v>
          </cell>
          <cell r="W617">
            <v>13000</v>
          </cell>
          <cell r="X617">
            <v>49196</v>
          </cell>
          <cell r="Y617">
            <v>0</v>
          </cell>
          <cell r="Z617">
            <v>95396</v>
          </cell>
          <cell r="AA617">
            <v>0</v>
          </cell>
          <cell r="AB617">
            <v>95396</v>
          </cell>
          <cell r="AC617">
            <v>49196</v>
          </cell>
          <cell r="AD617">
            <v>144592</v>
          </cell>
          <cell r="AE617">
            <v>-7082</v>
          </cell>
          <cell r="AF617">
            <v>113683</v>
          </cell>
          <cell r="AG617">
            <v>106601</v>
          </cell>
        </row>
        <row r="618">
          <cell r="A618" t="str">
            <v>625</v>
          </cell>
          <cell r="B618" t="str">
            <v>MITCHELL</v>
          </cell>
          <cell r="C618">
            <v>27107</v>
          </cell>
          <cell r="D618">
            <v>0</v>
          </cell>
          <cell r="E618">
            <v>27107</v>
          </cell>
          <cell r="F618">
            <v>0</v>
          </cell>
          <cell r="G618">
            <v>0</v>
          </cell>
          <cell r="H618">
            <v>12515</v>
          </cell>
          <cell r="I618">
            <v>925</v>
          </cell>
          <cell r="J618">
            <v>450</v>
          </cell>
          <cell r="K618">
            <v>22592</v>
          </cell>
          <cell r="L618">
            <v>6050</v>
          </cell>
          <cell r="M618">
            <v>0</v>
          </cell>
          <cell r="N618">
            <v>450</v>
          </cell>
          <cell r="O618">
            <v>0</v>
          </cell>
          <cell r="P618">
            <v>0</v>
          </cell>
          <cell r="Q618">
            <v>70089</v>
          </cell>
          <cell r="R618">
            <v>3262</v>
          </cell>
          <cell r="S618">
            <v>52000</v>
          </cell>
          <cell r="T618">
            <v>0</v>
          </cell>
          <cell r="U618">
            <v>7900</v>
          </cell>
          <cell r="V618">
            <v>0</v>
          </cell>
          <cell r="W618">
            <v>20035</v>
          </cell>
          <cell r="X618">
            <v>0</v>
          </cell>
          <cell r="Y618">
            <v>0</v>
          </cell>
          <cell r="Z618">
            <v>83197</v>
          </cell>
          <cell r="AA618">
            <v>0</v>
          </cell>
          <cell r="AB618">
            <v>83197</v>
          </cell>
          <cell r="AC618">
            <v>0</v>
          </cell>
          <cell r="AD618">
            <v>83197</v>
          </cell>
          <cell r="AE618">
            <v>-13108</v>
          </cell>
          <cell r="AF618">
            <v>37193</v>
          </cell>
          <cell r="AG618">
            <v>24085</v>
          </cell>
        </row>
        <row r="619">
          <cell r="A619" t="str">
            <v>626</v>
          </cell>
          <cell r="B619" t="str">
            <v>ORCHARD</v>
          </cell>
          <cell r="C619">
            <v>8484</v>
          </cell>
          <cell r="D619">
            <v>0</v>
          </cell>
          <cell r="E619">
            <v>8484</v>
          </cell>
          <cell r="F619">
            <v>0</v>
          </cell>
          <cell r="G619">
            <v>0</v>
          </cell>
          <cell r="H619">
            <v>197</v>
          </cell>
          <cell r="I619">
            <v>0</v>
          </cell>
          <cell r="J619">
            <v>0</v>
          </cell>
          <cell r="K619">
            <v>8681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17362</v>
          </cell>
          <cell r="R619">
            <v>1166</v>
          </cell>
          <cell r="S619">
            <v>8292</v>
          </cell>
          <cell r="T619">
            <v>0</v>
          </cell>
          <cell r="U619">
            <v>250</v>
          </cell>
          <cell r="V619">
            <v>0</v>
          </cell>
          <cell r="W619">
            <v>8075</v>
          </cell>
          <cell r="X619">
            <v>0</v>
          </cell>
          <cell r="Y619">
            <v>0</v>
          </cell>
          <cell r="Z619">
            <v>17783</v>
          </cell>
          <cell r="AA619">
            <v>0</v>
          </cell>
          <cell r="AB619">
            <v>17783</v>
          </cell>
          <cell r="AC619">
            <v>0</v>
          </cell>
          <cell r="AD619">
            <v>17783</v>
          </cell>
          <cell r="AE619">
            <v>-421</v>
          </cell>
          <cell r="AF619">
            <v>4473</v>
          </cell>
          <cell r="AG619">
            <v>4052</v>
          </cell>
        </row>
        <row r="620">
          <cell r="A620" t="str">
            <v>627</v>
          </cell>
          <cell r="B620" t="str">
            <v>OSAGE</v>
          </cell>
          <cell r="C620">
            <v>1188940</v>
          </cell>
          <cell r="D620">
            <v>0</v>
          </cell>
          <cell r="E620">
            <v>1188940</v>
          </cell>
          <cell r="F620">
            <v>0</v>
          </cell>
          <cell r="G620">
            <v>887000</v>
          </cell>
          <cell r="H620">
            <v>424841</v>
          </cell>
          <cell r="I620">
            <v>8750</v>
          </cell>
          <cell r="J620">
            <v>71990</v>
          </cell>
          <cell r="K620">
            <v>693080</v>
          </cell>
          <cell r="L620">
            <v>3361100</v>
          </cell>
          <cell r="M620">
            <v>47000</v>
          </cell>
          <cell r="N620">
            <v>444710</v>
          </cell>
          <cell r="O620">
            <v>8900</v>
          </cell>
          <cell r="P620">
            <v>3358789</v>
          </cell>
          <cell r="Q620">
            <v>10495100</v>
          </cell>
          <cell r="R620">
            <v>802680</v>
          </cell>
          <cell r="S620">
            <v>767200</v>
          </cell>
          <cell r="T620">
            <v>0</v>
          </cell>
          <cell r="U620">
            <v>880280</v>
          </cell>
          <cell r="V620">
            <v>481751</v>
          </cell>
          <cell r="W620">
            <v>282345</v>
          </cell>
          <cell r="X620">
            <v>5174828</v>
          </cell>
          <cell r="Y620">
            <v>142000</v>
          </cell>
          <cell r="Z620">
            <v>8531084</v>
          </cell>
          <cell r="AA620">
            <v>4670055</v>
          </cell>
          <cell r="AB620">
            <v>13201139</v>
          </cell>
          <cell r="AC620">
            <v>3358789</v>
          </cell>
          <cell r="AD620">
            <v>16559928</v>
          </cell>
          <cell r="AE620">
            <v>-6064828</v>
          </cell>
          <cell r="AF620">
            <v>11699768</v>
          </cell>
          <cell r="AG620">
            <v>5634940</v>
          </cell>
        </row>
        <row r="621">
          <cell r="A621" t="str">
            <v>628</v>
          </cell>
          <cell r="B621" t="str">
            <v>RICEVILLE</v>
          </cell>
          <cell r="C621">
            <v>325232</v>
          </cell>
          <cell r="D621">
            <v>0</v>
          </cell>
          <cell r="E621">
            <v>325232</v>
          </cell>
          <cell r="F621">
            <v>0</v>
          </cell>
          <cell r="G621">
            <v>13500</v>
          </cell>
          <cell r="H621">
            <v>83286</v>
          </cell>
          <cell r="I621">
            <v>2650</v>
          </cell>
          <cell r="J621">
            <v>4040</v>
          </cell>
          <cell r="K621">
            <v>138771</v>
          </cell>
          <cell r="L621">
            <v>293110</v>
          </cell>
          <cell r="M621">
            <v>2500</v>
          </cell>
          <cell r="N621">
            <v>300</v>
          </cell>
          <cell r="O621">
            <v>0</v>
          </cell>
          <cell r="P621">
            <v>56000</v>
          </cell>
          <cell r="Q621">
            <v>919389</v>
          </cell>
          <cell r="R621">
            <v>97325</v>
          </cell>
          <cell r="S621">
            <v>183230</v>
          </cell>
          <cell r="T621">
            <v>300</v>
          </cell>
          <cell r="U621">
            <v>128920</v>
          </cell>
          <cell r="V621">
            <v>43840</v>
          </cell>
          <cell r="W621">
            <v>113884</v>
          </cell>
          <cell r="X621">
            <v>103168</v>
          </cell>
          <cell r="Y621">
            <v>0</v>
          </cell>
          <cell r="Z621">
            <v>670667</v>
          </cell>
          <cell r="AA621">
            <v>192656</v>
          </cell>
          <cell r="AB621">
            <v>863323</v>
          </cell>
          <cell r="AC621">
            <v>56000</v>
          </cell>
          <cell r="AD621">
            <v>919323</v>
          </cell>
          <cell r="AE621">
            <v>66</v>
          </cell>
          <cell r="AF621">
            <v>538687</v>
          </cell>
          <cell r="AG621">
            <v>538753</v>
          </cell>
        </row>
        <row r="622">
          <cell r="A622" t="str">
            <v>629</v>
          </cell>
          <cell r="B622" t="str">
            <v>ST ANSGAR</v>
          </cell>
          <cell r="C622">
            <v>558545</v>
          </cell>
          <cell r="D622">
            <v>0</v>
          </cell>
          <cell r="E622">
            <v>558545</v>
          </cell>
          <cell r="F622">
            <v>0</v>
          </cell>
          <cell r="G622">
            <v>628192</v>
          </cell>
          <cell r="H622">
            <v>109371</v>
          </cell>
          <cell r="I622">
            <v>12300</v>
          </cell>
          <cell r="J622">
            <v>28872</v>
          </cell>
          <cell r="K622">
            <v>213273</v>
          </cell>
          <cell r="L622">
            <v>743500</v>
          </cell>
          <cell r="M622">
            <v>0</v>
          </cell>
          <cell r="N622">
            <v>139150</v>
          </cell>
          <cell r="O622">
            <v>0</v>
          </cell>
          <cell r="P622">
            <v>680787</v>
          </cell>
          <cell r="Q622">
            <v>3113990</v>
          </cell>
          <cell r="R622">
            <v>211737</v>
          </cell>
          <cell r="S622">
            <v>234443</v>
          </cell>
          <cell r="T622">
            <v>0</v>
          </cell>
          <cell r="U622">
            <v>323632</v>
          </cell>
          <cell r="V622">
            <v>70208</v>
          </cell>
          <cell r="W622">
            <v>90364</v>
          </cell>
          <cell r="X622">
            <v>790450</v>
          </cell>
          <cell r="Y622">
            <v>250000</v>
          </cell>
          <cell r="Z622">
            <v>1970834</v>
          </cell>
          <cell r="AA622">
            <v>776822</v>
          </cell>
          <cell r="AB622">
            <v>2747656</v>
          </cell>
          <cell r="AC622">
            <v>680787</v>
          </cell>
          <cell r="AD622">
            <v>3428443</v>
          </cell>
          <cell r="AE622">
            <v>-314453</v>
          </cell>
          <cell r="AF622">
            <v>2434798</v>
          </cell>
          <cell r="AG622">
            <v>2120345</v>
          </cell>
        </row>
        <row r="623">
          <cell r="A623" t="str">
            <v>630</v>
          </cell>
          <cell r="B623" t="str">
            <v>STACYVILLE</v>
          </cell>
          <cell r="C623">
            <v>106565</v>
          </cell>
          <cell r="D623">
            <v>0</v>
          </cell>
          <cell r="E623">
            <v>106565</v>
          </cell>
          <cell r="F623">
            <v>0</v>
          </cell>
          <cell r="G623">
            <v>160909</v>
          </cell>
          <cell r="H623">
            <v>67932</v>
          </cell>
          <cell r="I623">
            <v>1350</v>
          </cell>
          <cell r="J623">
            <v>1200</v>
          </cell>
          <cell r="K623">
            <v>58000</v>
          </cell>
          <cell r="L623">
            <v>253600</v>
          </cell>
          <cell r="M623">
            <v>0</v>
          </cell>
          <cell r="N623">
            <v>18000</v>
          </cell>
          <cell r="O623">
            <v>400000</v>
          </cell>
          <cell r="P623">
            <v>394509</v>
          </cell>
          <cell r="Q623">
            <v>1462065</v>
          </cell>
          <cell r="R623">
            <v>40450</v>
          </cell>
          <cell r="S623">
            <v>59750</v>
          </cell>
          <cell r="T623">
            <v>0</v>
          </cell>
          <cell r="U623">
            <v>92400</v>
          </cell>
          <cell r="V623">
            <v>35576</v>
          </cell>
          <cell r="W623">
            <v>70850</v>
          </cell>
          <cell r="X623">
            <v>277124</v>
          </cell>
          <cell r="Y623">
            <v>400000</v>
          </cell>
          <cell r="Z623">
            <v>976150</v>
          </cell>
          <cell r="AA623">
            <v>82000</v>
          </cell>
          <cell r="AB623">
            <v>1058150</v>
          </cell>
          <cell r="AC623">
            <v>394509</v>
          </cell>
          <cell r="AD623">
            <v>1452659</v>
          </cell>
          <cell r="AE623">
            <v>9406</v>
          </cell>
          <cell r="AF623">
            <v>433929</v>
          </cell>
          <cell r="AG623">
            <v>443335</v>
          </cell>
        </row>
        <row r="624">
          <cell r="A624" t="str">
            <v>631</v>
          </cell>
          <cell r="B624" t="str">
            <v>BLENCOE</v>
          </cell>
          <cell r="C624">
            <v>71336</v>
          </cell>
          <cell r="D624">
            <v>0</v>
          </cell>
          <cell r="E624">
            <v>71336</v>
          </cell>
          <cell r="F624">
            <v>0</v>
          </cell>
          <cell r="G624">
            <v>111178</v>
          </cell>
          <cell r="H624">
            <v>17825</v>
          </cell>
          <cell r="I624">
            <v>452</v>
          </cell>
          <cell r="J624">
            <v>2416</v>
          </cell>
          <cell r="K624">
            <v>40514</v>
          </cell>
          <cell r="L624">
            <v>141114</v>
          </cell>
          <cell r="M624">
            <v>0</v>
          </cell>
          <cell r="N624">
            <v>16509</v>
          </cell>
          <cell r="O624">
            <v>0</v>
          </cell>
          <cell r="P624">
            <v>103189</v>
          </cell>
          <cell r="Q624">
            <v>504533</v>
          </cell>
          <cell r="R624">
            <v>33400</v>
          </cell>
          <cell r="S624">
            <v>46647</v>
          </cell>
          <cell r="T624">
            <v>1600</v>
          </cell>
          <cell r="U624">
            <v>30739</v>
          </cell>
          <cell r="V624">
            <v>20699</v>
          </cell>
          <cell r="W624">
            <v>41380</v>
          </cell>
          <cell r="X624">
            <v>0</v>
          </cell>
          <cell r="Y624">
            <v>0</v>
          </cell>
          <cell r="Z624">
            <v>174465</v>
          </cell>
          <cell r="AA624">
            <v>106595</v>
          </cell>
          <cell r="AB624">
            <v>281060</v>
          </cell>
          <cell r="AC624">
            <v>103189</v>
          </cell>
          <cell r="AD624">
            <v>384249</v>
          </cell>
          <cell r="AE624">
            <v>120284</v>
          </cell>
          <cell r="AF624">
            <v>345927</v>
          </cell>
          <cell r="AG624">
            <v>466211</v>
          </cell>
        </row>
        <row r="625">
          <cell r="A625" t="str">
            <v>632</v>
          </cell>
          <cell r="B625" t="str">
            <v>CASTANA</v>
          </cell>
          <cell r="C625">
            <v>19278</v>
          </cell>
          <cell r="D625">
            <v>0</v>
          </cell>
          <cell r="E625">
            <v>19278</v>
          </cell>
          <cell r="F625">
            <v>0</v>
          </cell>
          <cell r="G625">
            <v>0</v>
          </cell>
          <cell r="H625">
            <v>1796</v>
          </cell>
          <cell r="I625">
            <v>390</v>
          </cell>
          <cell r="J625">
            <v>2406</v>
          </cell>
          <cell r="K625">
            <v>0</v>
          </cell>
          <cell r="L625">
            <v>36786</v>
          </cell>
          <cell r="M625">
            <v>0</v>
          </cell>
          <cell r="N625">
            <v>5133</v>
          </cell>
          <cell r="O625">
            <v>0</v>
          </cell>
          <cell r="P625">
            <v>0</v>
          </cell>
          <cell r="Q625">
            <v>65789</v>
          </cell>
          <cell r="R625">
            <v>8489</v>
          </cell>
          <cell r="S625">
            <v>19061</v>
          </cell>
          <cell r="T625">
            <v>9066</v>
          </cell>
          <cell r="U625">
            <v>1654</v>
          </cell>
          <cell r="V625">
            <v>3993</v>
          </cell>
          <cell r="W625">
            <v>44186</v>
          </cell>
          <cell r="X625">
            <v>0</v>
          </cell>
          <cell r="Y625">
            <v>0</v>
          </cell>
          <cell r="Z625">
            <v>86449</v>
          </cell>
          <cell r="AA625">
            <v>0</v>
          </cell>
          <cell r="AB625">
            <v>86449</v>
          </cell>
          <cell r="AC625">
            <v>0</v>
          </cell>
          <cell r="AD625">
            <v>86449</v>
          </cell>
          <cell r="AE625">
            <v>-20660</v>
          </cell>
          <cell r="AF625">
            <v>111137</v>
          </cell>
          <cell r="AG625">
            <v>90477</v>
          </cell>
        </row>
        <row r="626">
          <cell r="A626" t="str">
            <v>633</v>
          </cell>
          <cell r="B626" t="str">
            <v>MAPLETON</v>
          </cell>
          <cell r="C626">
            <v>328235</v>
          </cell>
          <cell r="D626">
            <v>0</v>
          </cell>
          <cell r="E626">
            <v>328235</v>
          </cell>
          <cell r="F626">
            <v>0</v>
          </cell>
          <cell r="G626">
            <v>70000</v>
          </cell>
          <cell r="H626">
            <v>108037</v>
          </cell>
          <cell r="I626">
            <v>0</v>
          </cell>
          <cell r="J626">
            <v>46735</v>
          </cell>
          <cell r="K626">
            <v>234151.7</v>
          </cell>
          <cell r="L626">
            <v>2787033</v>
          </cell>
          <cell r="M626">
            <v>0</v>
          </cell>
          <cell r="N626">
            <v>139200</v>
          </cell>
          <cell r="O626">
            <v>0</v>
          </cell>
          <cell r="P626">
            <v>116600</v>
          </cell>
          <cell r="Q626">
            <v>3829991.7</v>
          </cell>
          <cell r="R626">
            <v>268238</v>
          </cell>
          <cell r="S626">
            <v>369792</v>
          </cell>
          <cell r="T626">
            <v>0</v>
          </cell>
          <cell r="U626">
            <v>216212</v>
          </cell>
          <cell r="V626">
            <v>10000</v>
          </cell>
          <cell r="W626">
            <v>136820</v>
          </cell>
          <cell r="X626">
            <v>21903</v>
          </cell>
          <cell r="Y626">
            <v>0</v>
          </cell>
          <cell r="Z626">
            <v>1022965</v>
          </cell>
          <cell r="AA626">
            <v>2675249</v>
          </cell>
          <cell r="AB626">
            <v>3698214</v>
          </cell>
          <cell r="AC626">
            <v>116600</v>
          </cell>
          <cell r="AD626">
            <v>3814814</v>
          </cell>
          <cell r="AE626">
            <v>15177.699999999983</v>
          </cell>
          <cell r="AF626">
            <v>2197179</v>
          </cell>
          <cell r="AG626">
            <v>2212356.7000000002</v>
          </cell>
        </row>
        <row r="627">
          <cell r="A627" t="str">
            <v>634</v>
          </cell>
          <cell r="B627" t="str">
            <v>MOORHEAD</v>
          </cell>
          <cell r="C627">
            <v>53218</v>
          </cell>
          <cell r="D627">
            <v>0</v>
          </cell>
          <cell r="E627">
            <v>53218</v>
          </cell>
          <cell r="F627">
            <v>0</v>
          </cell>
          <cell r="G627">
            <v>0</v>
          </cell>
          <cell r="H627">
            <v>17044</v>
          </cell>
          <cell r="I627">
            <v>645</v>
          </cell>
          <cell r="J627">
            <v>1100</v>
          </cell>
          <cell r="K627">
            <v>36800</v>
          </cell>
          <cell r="L627">
            <v>63000</v>
          </cell>
          <cell r="M627">
            <v>0</v>
          </cell>
          <cell r="N627">
            <v>3500</v>
          </cell>
          <cell r="O627">
            <v>0</v>
          </cell>
          <cell r="P627">
            <v>0</v>
          </cell>
          <cell r="Q627">
            <v>175307</v>
          </cell>
          <cell r="R627">
            <v>9000</v>
          </cell>
          <cell r="S627">
            <v>74300</v>
          </cell>
          <cell r="T627">
            <v>2100</v>
          </cell>
          <cell r="U627">
            <v>15025</v>
          </cell>
          <cell r="V627">
            <v>1726</v>
          </cell>
          <cell r="W627">
            <v>43800</v>
          </cell>
          <cell r="X627">
            <v>0</v>
          </cell>
          <cell r="Y627">
            <v>0</v>
          </cell>
          <cell r="Z627">
            <v>145951</v>
          </cell>
          <cell r="AA627">
            <v>41000</v>
          </cell>
          <cell r="AB627">
            <v>186951</v>
          </cell>
          <cell r="AC627">
            <v>0</v>
          </cell>
          <cell r="AD627">
            <v>186951</v>
          </cell>
          <cell r="AE627">
            <v>-11644</v>
          </cell>
          <cell r="AF627">
            <v>228020</v>
          </cell>
          <cell r="AG627">
            <v>216376</v>
          </cell>
        </row>
        <row r="628">
          <cell r="A628" t="str">
            <v>635</v>
          </cell>
          <cell r="B628" t="str">
            <v>ONAWA</v>
          </cell>
          <cell r="C628">
            <v>1011562</v>
          </cell>
          <cell r="D628">
            <v>0</v>
          </cell>
          <cell r="E628">
            <v>1011562</v>
          </cell>
          <cell r="F628">
            <v>0</v>
          </cell>
          <cell r="G628">
            <v>919876</v>
          </cell>
          <cell r="H628">
            <v>289477</v>
          </cell>
          <cell r="I628">
            <v>44100</v>
          </cell>
          <cell r="J628">
            <v>35116</v>
          </cell>
          <cell r="K628">
            <v>446940</v>
          </cell>
          <cell r="L628">
            <v>5076022</v>
          </cell>
          <cell r="M628">
            <v>25000</v>
          </cell>
          <cell r="N628">
            <v>116875</v>
          </cell>
          <cell r="O628">
            <v>250000</v>
          </cell>
          <cell r="P628">
            <v>1356325</v>
          </cell>
          <cell r="Q628">
            <v>9571293</v>
          </cell>
          <cell r="R628">
            <v>747081</v>
          </cell>
          <cell r="S628">
            <v>472064</v>
          </cell>
          <cell r="T628">
            <v>0</v>
          </cell>
          <cell r="U628">
            <v>694041</v>
          </cell>
          <cell r="V628">
            <v>999230</v>
          </cell>
          <cell r="W628">
            <v>156154</v>
          </cell>
          <cell r="X628">
            <v>182500</v>
          </cell>
          <cell r="Y628">
            <v>250000</v>
          </cell>
          <cell r="Z628">
            <v>3501070</v>
          </cell>
          <cell r="AA628">
            <v>5964309</v>
          </cell>
          <cell r="AB628">
            <v>9465379</v>
          </cell>
          <cell r="AC628">
            <v>1356325</v>
          </cell>
          <cell r="AD628">
            <v>10821704</v>
          </cell>
          <cell r="AE628">
            <v>-1250411</v>
          </cell>
          <cell r="AF628">
            <v>4217268</v>
          </cell>
          <cell r="AG628">
            <v>2966857</v>
          </cell>
        </row>
        <row r="629">
          <cell r="A629" t="str">
            <v>636</v>
          </cell>
          <cell r="B629" t="str">
            <v>RODNEY</v>
          </cell>
          <cell r="C629">
            <v>9929</v>
          </cell>
          <cell r="D629">
            <v>0</v>
          </cell>
          <cell r="E629">
            <v>9929</v>
          </cell>
          <cell r="F629">
            <v>0</v>
          </cell>
          <cell r="G629">
            <v>0</v>
          </cell>
          <cell r="H629">
            <v>4822</v>
          </cell>
          <cell r="I629">
            <v>0</v>
          </cell>
          <cell r="J629">
            <v>500</v>
          </cell>
          <cell r="K629">
            <v>5113</v>
          </cell>
          <cell r="L629">
            <v>8000</v>
          </cell>
          <cell r="M629">
            <v>0</v>
          </cell>
          <cell r="N629">
            <v>2000</v>
          </cell>
          <cell r="O629">
            <v>0</v>
          </cell>
          <cell r="P629">
            <v>0</v>
          </cell>
          <cell r="Q629">
            <v>30364</v>
          </cell>
          <cell r="R629">
            <v>2500</v>
          </cell>
          <cell r="S629">
            <v>10400</v>
          </cell>
          <cell r="T629">
            <v>0</v>
          </cell>
          <cell r="U629">
            <v>2600</v>
          </cell>
          <cell r="V629">
            <v>0</v>
          </cell>
          <cell r="W629">
            <v>25615</v>
          </cell>
          <cell r="X629">
            <v>0</v>
          </cell>
          <cell r="Y629">
            <v>0</v>
          </cell>
          <cell r="Z629">
            <v>41115</v>
          </cell>
          <cell r="AA629">
            <v>0</v>
          </cell>
          <cell r="AB629">
            <v>41115</v>
          </cell>
          <cell r="AC629">
            <v>0</v>
          </cell>
          <cell r="AD629">
            <v>41115</v>
          </cell>
          <cell r="AE629">
            <v>-10751</v>
          </cell>
          <cell r="AF629">
            <v>26260</v>
          </cell>
          <cell r="AG629">
            <v>15509</v>
          </cell>
        </row>
        <row r="630">
          <cell r="A630" t="str">
            <v>637</v>
          </cell>
          <cell r="B630" t="str">
            <v>SOLDIER</v>
          </cell>
          <cell r="C630">
            <v>42624</v>
          </cell>
          <cell r="D630">
            <v>0</v>
          </cell>
          <cell r="E630">
            <v>42624</v>
          </cell>
          <cell r="F630">
            <v>0</v>
          </cell>
          <cell r="G630">
            <v>0</v>
          </cell>
          <cell r="H630">
            <v>15270</v>
          </cell>
          <cell r="I630">
            <v>1575</v>
          </cell>
          <cell r="J630">
            <v>1300</v>
          </cell>
          <cell r="K630">
            <v>21000</v>
          </cell>
          <cell r="L630">
            <v>69000</v>
          </cell>
          <cell r="M630">
            <v>0</v>
          </cell>
          <cell r="N630">
            <v>0</v>
          </cell>
          <cell r="O630">
            <v>0</v>
          </cell>
          <cell r="P630">
            <v>9358</v>
          </cell>
          <cell r="Q630">
            <v>160127</v>
          </cell>
          <cell r="R630">
            <v>4000</v>
          </cell>
          <cell r="S630">
            <v>51750</v>
          </cell>
          <cell r="T630">
            <v>2000</v>
          </cell>
          <cell r="U630">
            <v>14685</v>
          </cell>
          <cell r="V630">
            <v>400</v>
          </cell>
          <cell r="W630">
            <v>34200</v>
          </cell>
          <cell r="X630">
            <v>0</v>
          </cell>
          <cell r="Y630">
            <v>0</v>
          </cell>
          <cell r="Z630">
            <v>107035</v>
          </cell>
          <cell r="AA630">
            <v>40000</v>
          </cell>
          <cell r="AB630">
            <v>147035</v>
          </cell>
          <cell r="AC630">
            <v>9358</v>
          </cell>
          <cell r="AD630">
            <v>156393</v>
          </cell>
          <cell r="AE630">
            <v>3734</v>
          </cell>
          <cell r="AF630">
            <v>140439</v>
          </cell>
          <cell r="AG630">
            <v>144173</v>
          </cell>
        </row>
        <row r="631">
          <cell r="A631" t="str">
            <v>638</v>
          </cell>
          <cell r="B631" t="str">
            <v>TURIN</v>
          </cell>
          <cell r="C631">
            <v>5313</v>
          </cell>
          <cell r="D631">
            <v>0</v>
          </cell>
          <cell r="E631">
            <v>5313</v>
          </cell>
          <cell r="F631">
            <v>0</v>
          </cell>
          <cell r="G631">
            <v>0</v>
          </cell>
          <cell r="H631">
            <v>4797</v>
          </cell>
          <cell r="I631">
            <v>0</v>
          </cell>
          <cell r="J631">
            <v>600</v>
          </cell>
          <cell r="K631">
            <v>7700</v>
          </cell>
          <cell r="L631">
            <v>3196</v>
          </cell>
          <cell r="M631">
            <v>0</v>
          </cell>
          <cell r="N631">
            <v>2950</v>
          </cell>
          <cell r="O631">
            <v>0</v>
          </cell>
          <cell r="P631">
            <v>0</v>
          </cell>
          <cell r="Q631">
            <v>24556</v>
          </cell>
          <cell r="R631">
            <v>400</v>
          </cell>
          <cell r="S631">
            <v>20196</v>
          </cell>
          <cell r="T631">
            <v>0</v>
          </cell>
          <cell r="U631">
            <v>1550</v>
          </cell>
          <cell r="V631">
            <v>2000</v>
          </cell>
          <cell r="W631">
            <v>5675</v>
          </cell>
          <cell r="X631">
            <v>0</v>
          </cell>
          <cell r="Y631">
            <v>0</v>
          </cell>
          <cell r="Z631">
            <v>29821</v>
          </cell>
          <cell r="AA631">
            <v>0</v>
          </cell>
          <cell r="AB631">
            <v>29821</v>
          </cell>
          <cell r="AC631">
            <v>0</v>
          </cell>
          <cell r="AD631">
            <v>29821</v>
          </cell>
          <cell r="AE631">
            <v>-5265</v>
          </cell>
          <cell r="AF631">
            <v>22378</v>
          </cell>
          <cell r="AG631">
            <v>17113</v>
          </cell>
        </row>
        <row r="632">
          <cell r="A632" t="str">
            <v>639</v>
          </cell>
          <cell r="B632" t="str">
            <v>UTE</v>
          </cell>
          <cell r="C632">
            <v>162577</v>
          </cell>
          <cell r="D632">
            <v>0</v>
          </cell>
          <cell r="E632">
            <v>162577</v>
          </cell>
          <cell r="F632">
            <v>0</v>
          </cell>
          <cell r="G632">
            <v>0</v>
          </cell>
          <cell r="H632">
            <v>44172</v>
          </cell>
          <cell r="I632">
            <v>19000</v>
          </cell>
          <cell r="J632">
            <v>7000</v>
          </cell>
          <cell r="K632">
            <v>124455</v>
          </cell>
          <cell r="L632">
            <v>236200</v>
          </cell>
          <cell r="M632">
            <v>0</v>
          </cell>
          <cell r="N632">
            <v>6034</v>
          </cell>
          <cell r="O632">
            <v>1000</v>
          </cell>
          <cell r="P632">
            <v>0</v>
          </cell>
          <cell r="Q632">
            <v>600438</v>
          </cell>
          <cell r="R632">
            <v>38300</v>
          </cell>
          <cell r="S632">
            <v>202482</v>
          </cell>
          <cell r="T632">
            <v>1900</v>
          </cell>
          <cell r="U632">
            <v>27980</v>
          </cell>
          <cell r="V632">
            <v>0</v>
          </cell>
          <cell r="W632">
            <v>90570</v>
          </cell>
          <cell r="X632">
            <v>45478</v>
          </cell>
          <cell r="Y632">
            <v>0</v>
          </cell>
          <cell r="Z632">
            <v>406710</v>
          </cell>
          <cell r="AA632">
            <v>193691</v>
          </cell>
          <cell r="AB632">
            <v>600401</v>
          </cell>
          <cell r="AC632">
            <v>0</v>
          </cell>
          <cell r="AD632">
            <v>600401</v>
          </cell>
          <cell r="AE632">
            <v>37</v>
          </cell>
          <cell r="AF632">
            <v>378854</v>
          </cell>
          <cell r="AG632">
            <v>378891</v>
          </cell>
        </row>
        <row r="633">
          <cell r="A633" t="str">
            <v>640</v>
          </cell>
          <cell r="B633" t="str">
            <v>WHITING</v>
          </cell>
          <cell r="C633">
            <v>196932</v>
          </cell>
          <cell r="D633">
            <v>0</v>
          </cell>
          <cell r="E633">
            <v>196932</v>
          </cell>
          <cell r="F633">
            <v>0</v>
          </cell>
          <cell r="G633">
            <v>0</v>
          </cell>
          <cell r="H633">
            <v>63277</v>
          </cell>
          <cell r="I633">
            <v>1000</v>
          </cell>
          <cell r="J633">
            <v>1000</v>
          </cell>
          <cell r="K633">
            <v>111960</v>
          </cell>
          <cell r="L633">
            <v>338000</v>
          </cell>
          <cell r="M633">
            <v>21000</v>
          </cell>
          <cell r="N633">
            <v>0</v>
          </cell>
          <cell r="O633">
            <v>400000</v>
          </cell>
          <cell r="P633">
            <v>30000</v>
          </cell>
          <cell r="Q633">
            <v>1163169</v>
          </cell>
          <cell r="R633">
            <v>74700</v>
          </cell>
          <cell r="S633">
            <v>208000</v>
          </cell>
          <cell r="T633">
            <v>0</v>
          </cell>
          <cell r="U633">
            <v>100878</v>
          </cell>
          <cell r="V633">
            <v>0</v>
          </cell>
          <cell r="W633">
            <v>91000</v>
          </cell>
          <cell r="X633">
            <v>0</v>
          </cell>
          <cell r="Y633">
            <v>400000</v>
          </cell>
          <cell r="Z633">
            <v>874578</v>
          </cell>
          <cell r="AA633">
            <v>254000</v>
          </cell>
          <cell r="AB633">
            <v>1128578</v>
          </cell>
          <cell r="AC633">
            <v>30000</v>
          </cell>
          <cell r="AD633">
            <v>1158578</v>
          </cell>
          <cell r="AE633">
            <v>4591</v>
          </cell>
          <cell r="AF633">
            <v>714959</v>
          </cell>
          <cell r="AG633">
            <v>719550</v>
          </cell>
        </row>
        <row r="634">
          <cell r="A634" t="str">
            <v>641</v>
          </cell>
          <cell r="B634" t="str">
            <v>ALBIA</v>
          </cell>
          <cell r="C634">
            <v>1755952</v>
          </cell>
          <cell r="D634">
            <v>0</v>
          </cell>
          <cell r="E634">
            <v>1755952</v>
          </cell>
          <cell r="F634">
            <v>0</v>
          </cell>
          <cell r="G634">
            <v>0</v>
          </cell>
          <cell r="H634">
            <v>408029</v>
          </cell>
          <cell r="I634">
            <v>14600</v>
          </cell>
          <cell r="J634">
            <v>1300</v>
          </cell>
          <cell r="K634">
            <v>524050</v>
          </cell>
          <cell r="L634">
            <v>2610466</v>
          </cell>
          <cell r="M634">
            <v>0</v>
          </cell>
          <cell r="N634">
            <v>35100</v>
          </cell>
          <cell r="O634">
            <v>0</v>
          </cell>
          <cell r="P634">
            <v>81010</v>
          </cell>
          <cell r="Q634">
            <v>5430507</v>
          </cell>
          <cell r="R634">
            <v>912009</v>
          </cell>
          <cell r="S634">
            <v>546907</v>
          </cell>
          <cell r="T634">
            <v>0</v>
          </cell>
          <cell r="U634">
            <v>406030</v>
          </cell>
          <cell r="V634">
            <v>327500</v>
          </cell>
          <cell r="W634">
            <v>226647</v>
          </cell>
          <cell r="X634">
            <v>530528</v>
          </cell>
          <cell r="Y634">
            <v>2000</v>
          </cell>
          <cell r="Z634">
            <v>2951621</v>
          </cell>
          <cell r="AA634">
            <v>2442761</v>
          </cell>
          <cell r="AB634">
            <v>5394382</v>
          </cell>
          <cell r="AC634">
            <v>81010</v>
          </cell>
          <cell r="AD634">
            <v>5475392</v>
          </cell>
          <cell r="AE634">
            <v>-44884.999999999942</v>
          </cell>
          <cell r="AF634">
            <v>3685664</v>
          </cell>
          <cell r="AG634">
            <v>3640779</v>
          </cell>
        </row>
        <row r="635">
          <cell r="A635" t="str">
            <v>642</v>
          </cell>
          <cell r="B635" t="str">
            <v>LOVILIA</v>
          </cell>
          <cell r="C635">
            <v>88281</v>
          </cell>
          <cell r="D635">
            <v>0</v>
          </cell>
          <cell r="E635">
            <v>88281</v>
          </cell>
          <cell r="F635">
            <v>0</v>
          </cell>
          <cell r="G635">
            <v>0</v>
          </cell>
          <cell r="H635">
            <v>51358</v>
          </cell>
          <cell r="I635">
            <v>640</v>
          </cell>
          <cell r="J635">
            <v>150</v>
          </cell>
          <cell r="K635">
            <v>77672</v>
          </cell>
          <cell r="L635">
            <v>204612</v>
          </cell>
          <cell r="M635">
            <v>0</v>
          </cell>
          <cell r="N635">
            <v>5800</v>
          </cell>
          <cell r="O635">
            <v>0</v>
          </cell>
          <cell r="P635">
            <v>0</v>
          </cell>
          <cell r="Q635">
            <v>428513</v>
          </cell>
          <cell r="R635">
            <v>36615</v>
          </cell>
          <cell r="S635">
            <v>88345</v>
          </cell>
          <cell r="T635">
            <v>0</v>
          </cell>
          <cell r="U635">
            <v>24400</v>
          </cell>
          <cell r="V635">
            <v>9750</v>
          </cell>
          <cell r="W635">
            <v>47449</v>
          </cell>
          <cell r="X635">
            <v>47254</v>
          </cell>
          <cell r="Y635">
            <v>0</v>
          </cell>
          <cell r="Z635">
            <v>253813</v>
          </cell>
          <cell r="AA635">
            <v>208818</v>
          </cell>
          <cell r="AB635">
            <v>462631</v>
          </cell>
          <cell r="AC635">
            <v>0</v>
          </cell>
          <cell r="AD635">
            <v>462631</v>
          </cell>
          <cell r="AE635">
            <v>-34118</v>
          </cell>
          <cell r="AF635">
            <v>268949</v>
          </cell>
          <cell r="AG635">
            <v>234831</v>
          </cell>
        </row>
        <row r="636">
          <cell r="A636" t="str">
            <v>643</v>
          </cell>
          <cell r="B636" t="str">
            <v>MELROSE</v>
          </cell>
          <cell r="C636">
            <v>28142</v>
          </cell>
          <cell r="D636">
            <v>0</v>
          </cell>
          <cell r="E636">
            <v>28142</v>
          </cell>
          <cell r="F636">
            <v>0</v>
          </cell>
          <cell r="G636">
            <v>0</v>
          </cell>
          <cell r="H636">
            <v>11235</v>
          </cell>
          <cell r="I636">
            <v>1400</v>
          </cell>
          <cell r="J636">
            <v>5600</v>
          </cell>
          <cell r="K636">
            <v>12375</v>
          </cell>
          <cell r="L636">
            <v>17700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76452</v>
          </cell>
          <cell r="R636">
            <v>30660</v>
          </cell>
          <cell r="S636">
            <v>10760</v>
          </cell>
          <cell r="T636">
            <v>0</v>
          </cell>
          <cell r="U636">
            <v>3000</v>
          </cell>
          <cell r="V636">
            <v>0</v>
          </cell>
          <cell r="W636">
            <v>36965</v>
          </cell>
          <cell r="X636">
            <v>0</v>
          </cell>
          <cell r="Y636">
            <v>0</v>
          </cell>
          <cell r="Z636">
            <v>81385</v>
          </cell>
          <cell r="AA636">
            <v>0</v>
          </cell>
          <cell r="AB636">
            <v>81385</v>
          </cell>
          <cell r="AC636">
            <v>0</v>
          </cell>
          <cell r="AD636">
            <v>81385</v>
          </cell>
          <cell r="AE636">
            <v>-4933</v>
          </cell>
          <cell r="AF636">
            <v>32833</v>
          </cell>
          <cell r="AG636">
            <v>27900</v>
          </cell>
        </row>
        <row r="637">
          <cell r="A637" t="str">
            <v>644</v>
          </cell>
          <cell r="B637" t="str">
            <v>COBURG</v>
          </cell>
          <cell r="C637">
            <v>6288</v>
          </cell>
          <cell r="D637">
            <v>0</v>
          </cell>
          <cell r="E637">
            <v>6288</v>
          </cell>
          <cell r="F637">
            <v>0</v>
          </cell>
          <cell r="G637">
            <v>0</v>
          </cell>
          <cell r="H637">
            <v>4221</v>
          </cell>
          <cell r="I637">
            <v>0</v>
          </cell>
          <cell r="J637">
            <v>0</v>
          </cell>
          <cell r="K637">
            <v>5064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149</v>
          </cell>
          <cell r="Q637">
            <v>15722</v>
          </cell>
          <cell r="R637">
            <v>400</v>
          </cell>
          <cell r="S637">
            <v>7300</v>
          </cell>
          <cell r="T637">
            <v>0</v>
          </cell>
          <cell r="U637">
            <v>900</v>
          </cell>
          <cell r="V637">
            <v>0</v>
          </cell>
          <cell r="W637">
            <v>12800</v>
          </cell>
          <cell r="X637">
            <v>0</v>
          </cell>
          <cell r="Y637">
            <v>0</v>
          </cell>
          <cell r="Z637">
            <v>21400</v>
          </cell>
          <cell r="AA637">
            <v>0</v>
          </cell>
          <cell r="AB637">
            <v>21400</v>
          </cell>
          <cell r="AC637">
            <v>149</v>
          </cell>
          <cell r="AD637">
            <v>21549</v>
          </cell>
          <cell r="AE637">
            <v>-5827</v>
          </cell>
          <cell r="AF637">
            <v>6699</v>
          </cell>
          <cell r="AG637">
            <v>872</v>
          </cell>
        </row>
        <row r="638">
          <cell r="A638" t="str">
            <v>645</v>
          </cell>
          <cell r="B638" t="str">
            <v>ELLIOTT</v>
          </cell>
          <cell r="C638">
            <v>86008</v>
          </cell>
          <cell r="D638">
            <v>0</v>
          </cell>
          <cell r="E638">
            <v>86008</v>
          </cell>
          <cell r="F638">
            <v>0</v>
          </cell>
          <cell r="G638">
            <v>0</v>
          </cell>
          <cell r="H638">
            <v>38273</v>
          </cell>
          <cell r="I638">
            <v>400</v>
          </cell>
          <cell r="J638">
            <v>9900</v>
          </cell>
          <cell r="K638">
            <v>47400</v>
          </cell>
          <cell r="L638">
            <v>131200</v>
          </cell>
          <cell r="M638">
            <v>0</v>
          </cell>
          <cell r="N638">
            <v>0</v>
          </cell>
          <cell r="O638">
            <v>0</v>
          </cell>
          <cell r="P638">
            <v>1360</v>
          </cell>
          <cell r="Q638">
            <v>314541</v>
          </cell>
          <cell r="R638">
            <v>11500</v>
          </cell>
          <cell r="S638">
            <v>48000</v>
          </cell>
          <cell r="T638">
            <v>0</v>
          </cell>
          <cell r="U638">
            <v>31400</v>
          </cell>
          <cell r="V638">
            <v>0</v>
          </cell>
          <cell r="W638">
            <v>74100</v>
          </cell>
          <cell r="X638">
            <v>23500</v>
          </cell>
          <cell r="Y638">
            <v>0</v>
          </cell>
          <cell r="Z638">
            <v>188500</v>
          </cell>
          <cell r="AA638">
            <v>124600</v>
          </cell>
          <cell r="AB638">
            <v>313100</v>
          </cell>
          <cell r="AC638">
            <v>1360</v>
          </cell>
          <cell r="AD638">
            <v>314460</v>
          </cell>
          <cell r="AE638">
            <v>81</v>
          </cell>
          <cell r="AF638">
            <v>321972</v>
          </cell>
          <cell r="AG638">
            <v>322053</v>
          </cell>
        </row>
        <row r="639">
          <cell r="A639" t="str">
            <v>646</v>
          </cell>
          <cell r="B639" t="str">
            <v>GRANT</v>
          </cell>
          <cell r="C639">
            <v>16753</v>
          </cell>
          <cell r="D639">
            <v>0</v>
          </cell>
          <cell r="E639">
            <v>16753</v>
          </cell>
          <cell r="F639">
            <v>0</v>
          </cell>
          <cell r="G639">
            <v>0</v>
          </cell>
          <cell r="H639">
            <v>10662</v>
          </cell>
          <cell r="I639">
            <v>390</v>
          </cell>
          <cell r="J639">
            <v>20</v>
          </cell>
          <cell r="K639">
            <v>13161</v>
          </cell>
          <cell r="L639">
            <v>0</v>
          </cell>
          <cell r="M639">
            <v>0</v>
          </cell>
          <cell r="N639">
            <v>1000</v>
          </cell>
          <cell r="O639">
            <v>0</v>
          </cell>
          <cell r="P639">
            <v>0</v>
          </cell>
          <cell r="Q639">
            <v>41986</v>
          </cell>
          <cell r="R639">
            <v>4000</v>
          </cell>
          <cell r="S639">
            <v>15550</v>
          </cell>
          <cell r="T639">
            <v>0</v>
          </cell>
          <cell r="U639">
            <v>1500</v>
          </cell>
          <cell r="V639">
            <v>0</v>
          </cell>
          <cell r="W639">
            <v>20750</v>
          </cell>
          <cell r="X639">
            <v>0</v>
          </cell>
          <cell r="Y639">
            <v>0</v>
          </cell>
          <cell r="Z639">
            <v>41800</v>
          </cell>
          <cell r="AA639">
            <v>0</v>
          </cell>
          <cell r="AB639">
            <v>41800</v>
          </cell>
          <cell r="AC639">
            <v>0</v>
          </cell>
          <cell r="AD639">
            <v>41800</v>
          </cell>
          <cell r="AE639">
            <v>186</v>
          </cell>
          <cell r="AF639">
            <v>83642</v>
          </cell>
          <cell r="AG639">
            <v>83828</v>
          </cell>
        </row>
        <row r="640">
          <cell r="A640" t="str">
            <v>647</v>
          </cell>
          <cell r="B640" t="str">
            <v>RED OAK</v>
          </cell>
          <cell r="C640">
            <v>2514320</v>
          </cell>
          <cell r="D640">
            <v>0</v>
          </cell>
          <cell r="E640">
            <v>2514320</v>
          </cell>
          <cell r="F640">
            <v>0</v>
          </cell>
          <cell r="G640">
            <v>319194</v>
          </cell>
          <cell r="H640">
            <v>825513</v>
          </cell>
          <cell r="I640">
            <v>83075</v>
          </cell>
          <cell r="J640">
            <v>19072</v>
          </cell>
          <cell r="K640">
            <v>1063316</v>
          </cell>
          <cell r="L640">
            <v>2647074</v>
          </cell>
          <cell r="M640">
            <v>0</v>
          </cell>
          <cell r="N640">
            <v>339483</v>
          </cell>
          <cell r="O640">
            <v>1000</v>
          </cell>
          <cell r="P640">
            <v>710694</v>
          </cell>
          <cell r="Q640">
            <v>8522741</v>
          </cell>
          <cell r="R640">
            <v>2493022</v>
          </cell>
          <cell r="S640">
            <v>1168847</v>
          </cell>
          <cell r="T640">
            <v>24500</v>
          </cell>
          <cell r="U640">
            <v>1013052</v>
          </cell>
          <cell r="V640">
            <v>220682</v>
          </cell>
          <cell r="W640">
            <v>169164</v>
          </cell>
          <cell r="X640">
            <v>698556</v>
          </cell>
          <cell r="Y640">
            <v>597849</v>
          </cell>
          <cell r="Z640">
            <v>6385672</v>
          </cell>
          <cell r="AA640">
            <v>1909297</v>
          </cell>
          <cell r="AB640">
            <v>8294969</v>
          </cell>
          <cell r="AC640">
            <v>710694</v>
          </cell>
          <cell r="AD640">
            <v>9005663</v>
          </cell>
          <cell r="AE640">
            <v>-482922</v>
          </cell>
          <cell r="AF640">
            <v>4420950</v>
          </cell>
          <cell r="AG640">
            <v>3938028</v>
          </cell>
        </row>
        <row r="641">
          <cell r="A641" t="str">
            <v>648</v>
          </cell>
          <cell r="B641" t="str">
            <v>STANTON</v>
          </cell>
          <cell r="C641">
            <v>179141</v>
          </cell>
          <cell r="D641">
            <v>0</v>
          </cell>
          <cell r="E641">
            <v>179141</v>
          </cell>
          <cell r="F641">
            <v>0</v>
          </cell>
          <cell r="G641">
            <v>0</v>
          </cell>
          <cell r="H641">
            <v>66031</v>
          </cell>
          <cell r="I641">
            <v>475</v>
          </cell>
          <cell r="J641">
            <v>1233</v>
          </cell>
          <cell r="K641">
            <v>105888</v>
          </cell>
          <cell r="L641">
            <v>956100</v>
          </cell>
          <cell r="M641">
            <v>0</v>
          </cell>
          <cell r="N641">
            <v>28450</v>
          </cell>
          <cell r="O641">
            <v>0</v>
          </cell>
          <cell r="P641">
            <v>19000</v>
          </cell>
          <cell r="Q641">
            <v>1356318</v>
          </cell>
          <cell r="R641">
            <v>41721</v>
          </cell>
          <cell r="S641">
            <v>201797</v>
          </cell>
          <cell r="T641">
            <v>0</v>
          </cell>
          <cell r="U641">
            <v>92315</v>
          </cell>
          <cell r="V641">
            <v>1000</v>
          </cell>
          <cell r="W641">
            <v>49193</v>
          </cell>
          <cell r="X641">
            <v>0</v>
          </cell>
          <cell r="Y641">
            <v>0</v>
          </cell>
          <cell r="Z641">
            <v>386026</v>
          </cell>
          <cell r="AA641">
            <v>1013437</v>
          </cell>
          <cell r="AB641">
            <v>1399463</v>
          </cell>
          <cell r="AC641">
            <v>19000</v>
          </cell>
          <cell r="AD641">
            <v>1418463</v>
          </cell>
          <cell r="AE641">
            <v>-62145</v>
          </cell>
          <cell r="AF641">
            <v>1407541</v>
          </cell>
          <cell r="AG641">
            <v>1345396</v>
          </cell>
        </row>
        <row r="642">
          <cell r="A642" t="str">
            <v>649</v>
          </cell>
          <cell r="B642" t="str">
            <v>VILLISCA</v>
          </cell>
          <cell r="C642">
            <v>366471</v>
          </cell>
          <cell r="D642">
            <v>0</v>
          </cell>
          <cell r="E642">
            <v>366471</v>
          </cell>
          <cell r="F642">
            <v>0</v>
          </cell>
          <cell r="G642">
            <v>29500</v>
          </cell>
          <cell r="H642">
            <v>125039</v>
          </cell>
          <cell r="I642">
            <v>3500</v>
          </cell>
          <cell r="J642">
            <v>3500</v>
          </cell>
          <cell r="K642">
            <v>221320</v>
          </cell>
          <cell r="L642">
            <v>632900</v>
          </cell>
          <cell r="M642">
            <v>0</v>
          </cell>
          <cell r="N642">
            <v>54000</v>
          </cell>
          <cell r="O642">
            <v>0</v>
          </cell>
          <cell r="P642">
            <v>25000</v>
          </cell>
          <cell r="Q642">
            <v>1461230</v>
          </cell>
          <cell r="R642">
            <v>148800</v>
          </cell>
          <cell r="S642">
            <v>236600</v>
          </cell>
          <cell r="T642">
            <v>0</v>
          </cell>
          <cell r="U642">
            <v>111765</v>
          </cell>
          <cell r="V642">
            <v>1300</v>
          </cell>
          <cell r="W642">
            <v>110813</v>
          </cell>
          <cell r="X642">
            <v>77945</v>
          </cell>
          <cell r="Y642">
            <v>0</v>
          </cell>
          <cell r="Z642">
            <v>687223</v>
          </cell>
          <cell r="AA642">
            <v>533880</v>
          </cell>
          <cell r="AB642">
            <v>1221103</v>
          </cell>
          <cell r="AC642">
            <v>25000</v>
          </cell>
          <cell r="AD642">
            <v>1246103</v>
          </cell>
          <cell r="AE642">
            <v>215127</v>
          </cell>
          <cell r="AF642">
            <v>1961306</v>
          </cell>
          <cell r="AG642">
            <v>2176433</v>
          </cell>
        </row>
        <row r="643">
          <cell r="A643" t="str">
            <v>650</v>
          </cell>
          <cell r="B643" t="str">
            <v>ATALISSA</v>
          </cell>
          <cell r="C643">
            <v>47439</v>
          </cell>
          <cell r="D643">
            <v>0</v>
          </cell>
          <cell r="E643">
            <v>47439</v>
          </cell>
          <cell r="F643">
            <v>0</v>
          </cell>
          <cell r="G643">
            <v>0</v>
          </cell>
          <cell r="H643">
            <v>34561</v>
          </cell>
          <cell r="I643">
            <v>1010</v>
          </cell>
          <cell r="J643">
            <v>1030</v>
          </cell>
          <cell r="K643">
            <v>38800</v>
          </cell>
          <cell r="L643">
            <v>86600</v>
          </cell>
          <cell r="M643">
            <v>0</v>
          </cell>
          <cell r="N643">
            <v>4700</v>
          </cell>
          <cell r="O643">
            <v>0</v>
          </cell>
          <cell r="P643">
            <v>41836</v>
          </cell>
          <cell r="Q643">
            <v>255976</v>
          </cell>
          <cell r="R643">
            <v>36323</v>
          </cell>
          <cell r="S643">
            <v>60000</v>
          </cell>
          <cell r="T643">
            <v>0</v>
          </cell>
          <cell r="U643">
            <v>1500</v>
          </cell>
          <cell r="V643">
            <v>4200</v>
          </cell>
          <cell r="W643">
            <v>28477</v>
          </cell>
          <cell r="X643">
            <v>8836</v>
          </cell>
          <cell r="Y643">
            <v>0</v>
          </cell>
          <cell r="Z643">
            <v>139336</v>
          </cell>
          <cell r="AA643">
            <v>104320</v>
          </cell>
          <cell r="AB643">
            <v>243656</v>
          </cell>
          <cell r="AC643">
            <v>41836</v>
          </cell>
          <cell r="AD643">
            <v>285492</v>
          </cell>
          <cell r="AE643">
            <v>-29516</v>
          </cell>
          <cell r="AF643">
            <v>308663</v>
          </cell>
          <cell r="AG643">
            <v>279147</v>
          </cell>
        </row>
        <row r="644">
          <cell r="A644" t="str">
            <v>651</v>
          </cell>
          <cell r="B644" t="str">
            <v>CONESVILLE</v>
          </cell>
          <cell r="C644">
            <v>41527</v>
          </cell>
          <cell r="D644">
            <v>0</v>
          </cell>
          <cell r="E644">
            <v>41527</v>
          </cell>
          <cell r="F644">
            <v>0</v>
          </cell>
          <cell r="G644">
            <v>0</v>
          </cell>
          <cell r="H644">
            <v>43892</v>
          </cell>
          <cell r="I644">
            <v>1300</v>
          </cell>
          <cell r="J644">
            <v>1800</v>
          </cell>
          <cell r="K644">
            <v>50953</v>
          </cell>
          <cell r="L644">
            <v>124100</v>
          </cell>
          <cell r="M644">
            <v>0</v>
          </cell>
          <cell r="N644">
            <v>7000</v>
          </cell>
          <cell r="O644">
            <v>0</v>
          </cell>
          <cell r="P644">
            <v>0</v>
          </cell>
          <cell r="Q644">
            <v>270572</v>
          </cell>
          <cell r="R644">
            <v>20200</v>
          </cell>
          <cell r="S644">
            <v>78200</v>
          </cell>
          <cell r="T644">
            <v>0</v>
          </cell>
          <cell r="U644">
            <v>8700</v>
          </cell>
          <cell r="V644">
            <v>0</v>
          </cell>
          <cell r="W644">
            <v>35200</v>
          </cell>
          <cell r="X644">
            <v>6535</v>
          </cell>
          <cell r="Y644">
            <v>0</v>
          </cell>
          <cell r="Z644">
            <v>148835</v>
          </cell>
          <cell r="AA644">
            <v>112695</v>
          </cell>
          <cell r="AB644">
            <v>261530</v>
          </cell>
          <cell r="AC644">
            <v>0</v>
          </cell>
          <cell r="AD644">
            <v>261530</v>
          </cell>
          <cell r="AE644">
            <v>9042</v>
          </cell>
          <cell r="AF644">
            <v>270444</v>
          </cell>
          <cell r="AG644">
            <v>279486</v>
          </cell>
        </row>
        <row r="645">
          <cell r="A645" t="str">
            <v>652</v>
          </cell>
          <cell r="B645" t="str">
            <v>FRUITLAND</v>
          </cell>
          <cell r="C645">
            <v>141174</v>
          </cell>
          <cell r="D645">
            <v>0</v>
          </cell>
          <cell r="E645">
            <v>141174</v>
          </cell>
          <cell r="F645">
            <v>0</v>
          </cell>
          <cell r="G645">
            <v>0</v>
          </cell>
          <cell r="H645">
            <v>101473</v>
          </cell>
          <cell r="I645">
            <v>390</v>
          </cell>
          <cell r="J645">
            <v>28220</v>
          </cell>
          <cell r="K645">
            <v>140000</v>
          </cell>
          <cell r="L645">
            <v>88440</v>
          </cell>
          <cell r="M645">
            <v>0</v>
          </cell>
          <cell r="N645">
            <v>3100</v>
          </cell>
          <cell r="O645">
            <v>0</v>
          </cell>
          <cell r="P645">
            <v>0</v>
          </cell>
          <cell r="Q645">
            <v>502797</v>
          </cell>
          <cell r="R645">
            <v>76686</v>
          </cell>
          <cell r="S645">
            <v>201332</v>
          </cell>
          <cell r="T645">
            <v>0</v>
          </cell>
          <cell r="U645">
            <v>71416</v>
          </cell>
          <cell r="V645">
            <v>825</v>
          </cell>
          <cell r="W645">
            <v>136116</v>
          </cell>
          <cell r="X645">
            <v>0</v>
          </cell>
          <cell r="Y645">
            <v>0</v>
          </cell>
          <cell r="Z645">
            <v>486375</v>
          </cell>
          <cell r="AA645">
            <v>0</v>
          </cell>
          <cell r="AB645">
            <v>486375</v>
          </cell>
          <cell r="AC645">
            <v>0</v>
          </cell>
          <cell r="AD645">
            <v>486375</v>
          </cell>
          <cell r="AE645">
            <v>16422</v>
          </cell>
          <cell r="AF645">
            <v>971195</v>
          </cell>
          <cell r="AG645">
            <v>987617</v>
          </cell>
        </row>
        <row r="646">
          <cell r="A646" t="str">
            <v>653</v>
          </cell>
          <cell r="B646" t="str">
            <v>MUSCATINE</v>
          </cell>
          <cell r="C646">
            <v>13459207</v>
          </cell>
          <cell r="D646">
            <v>0</v>
          </cell>
          <cell r="E646">
            <v>13459207</v>
          </cell>
          <cell r="F646">
            <v>0</v>
          </cell>
          <cell r="G646">
            <v>2135000</v>
          </cell>
          <cell r="H646">
            <v>3453615</v>
          </cell>
          <cell r="I646">
            <v>417400</v>
          </cell>
          <cell r="J646">
            <v>1112160</v>
          </cell>
          <cell r="K646">
            <v>8302712.3600000003</v>
          </cell>
          <cell r="L646">
            <v>14671300</v>
          </cell>
          <cell r="M646">
            <v>0</v>
          </cell>
          <cell r="N646">
            <v>11209950</v>
          </cell>
          <cell r="O646">
            <v>3100000</v>
          </cell>
          <cell r="P646">
            <v>17933603</v>
          </cell>
          <cell r="Q646">
            <v>75794947.359999999</v>
          </cell>
          <cell r="R646">
            <v>9382800</v>
          </cell>
          <cell r="S646">
            <v>2717700</v>
          </cell>
          <cell r="T646">
            <v>55000</v>
          </cell>
          <cell r="U646">
            <v>3462200</v>
          </cell>
          <cell r="V646">
            <v>4464330</v>
          </cell>
          <cell r="W646">
            <v>2752300</v>
          </cell>
          <cell r="X646">
            <v>2972161</v>
          </cell>
          <cell r="Y646">
            <v>13472500</v>
          </cell>
          <cell r="Z646">
            <v>39278991</v>
          </cell>
          <cell r="AA646">
            <v>22782475</v>
          </cell>
          <cell r="AB646">
            <v>62061466</v>
          </cell>
          <cell r="AC646">
            <v>17933603</v>
          </cell>
          <cell r="AD646">
            <v>79995069</v>
          </cell>
          <cell r="AE646">
            <v>-4200121.6399999978</v>
          </cell>
          <cell r="AF646">
            <v>27813811</v>
          </cell>
          <cell r="AG646">
            <v>23613689.360000003</v>
          </cell>
        </row>
        <row r="647">
          <cell r="A647" t="str">
            <v>654</v>
          </cell>
          <cell r="B647" t="str">
            <v>NICHOLS</v>
          </cell>
          <cell r="C647">
            <v>67297</v>
          </cell>
          <cell r="D647">
            <v>0</v>
          </cell>
          <cell r="E647">
            <v>67297</v>
          </cell>
          <cell r="F647">
            <v>0</v>
          </cell>
          <cell r="G647">
            <v>0</v>
          </cell>
          <cell r="H647">
            <v>37980</v>
          </cell>
          <cell r="I647">
            <v>300</v>
          </cell>
          <cell r="J647">
            <v>0</v>
          </cell>
          <cell r="K647">
            <v>35000</v>
          </cell>
          <cell r="L647">
            <v>63600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204177</v>
          </cell>
          <cell r="R647">
            <v>51825</v>
          </cell>
          <cell r="S647">
            <v>55860</v>
          </cell>
          <cell r="T647">
            <v>0</v>
          </cell>
          <cell r="U647">
            <v>6200</v>
          </cell>
          <cell r="V647">
            <v>0</v>
          </cell>
          <cell r="W647">
            <v>43500</v>
          </cell>
          <cell r="X647">
            <v>0</v>
          </cell>
          <cell r="Y647">
            <v>0</v>
          </cell>
          <cell r="Z647">
            <v>157385</v>
          </cell>
          <cell r="AA647">
            <v>20000</v>
          </cell>
          <cell r="AB647">
            <v>177385</v>
          </cell>
          <cell r="AC647">
            <v>0</v>
          </cell>
          <cell r="AD647">
            <v>177385</v>
          </cell>
          <cell r="AE647">
            <v>26792</v>
          </cell>
          <cell r="AF647">
            <v>894134</v>
          </cell>
          <cell r="AG647">
            <v>920926</v>
          </cell>
        </row>
        <row r="648">
          <cell r="A648" t="str">
            <v>655</v>
          </cell>
          <cell r="B648" t="str">
            <v>STOCKTON</v>
          </cell>
          <cell r="C648">
            <v>31608</v>
          </cell>
          <cell r="D648">
            <v>0</v>
          </cell>
          <cell r="E648">
            <v>31608</v>
          </cell>
          <cell r="F648">
            <v>0</v>
          </cell>
          <cell r="G648">
            <v>0</v>
          </cell>
          <cell r="H648">
            <v>20475</v>
          </cell>
          <cell r="I648">
            <v>0</v>
          </cell>
          <cell r="J648">
            <v>5860</v>
          </cell>
          <cell r="K648">
            <v>23341</v>
          </cell>
          <cell r="L648">
            <v>71690</v>
          </cell>
          <cell r="M648">
            <v>0</v>
          </cell>
          <cell r="N648">
            <v>500</v>
          </cell>
          <cell r="O648">
            <v>0</v>
          </cell>
          <cell r="P648">
            <v>0</v>
          </cell>
          <cell r="Q648">
            <v>153474</v>
          </cell>
          <cell r="R648">
            <v>2680</v>
          </cell>
          <cell r="S648">
            <v>41420</v>
          </cell>
          <cell r="T648">
            <v>0</v>
          </cell>
          <cell r="U648">
            <v>4180</v>
          </cell>
          <cell r="V648">
            <v>0</v>
          </cell>
          <cell r="W648">
            <v>41760</v>
          </cell>
          <cell r="X648">
            <v>0</v>
          </cell>
          <cell r="Y648">
            <v>0</v>
          </cell>
          <cell r="Z648">
            <v>90040</v>
          </cell>
          <cell r="AA648">
            <v>58462</v>
          </cell>
          <cell r="AB648">
            <v>148502</v>
          </cell>
          <cell r="AC648">
            <v>0</v>
          </cell>
          <cell r="AD648">
            <v>148502</v>
          </cell>
          <cell r="AE648">
            <v>4972</v>
          </cell>
          <cell r="AF648">
            <v>134162</v>
          </cell>
          <cell r="AG648">
            <v>139134</v>
          </cell>
        </row>
        <row r="649">
          <cell r="A649" t="str">
            <v>656</v>
          </cell>
          <cell r="B649" t="str">
            <v>WEST LIBERTY</v>
          </cell>
          <cell r="C649">
            <v>1294040</v>
          </cell>
          <cell r="D649">
            <v>0</v>
          </cell>
          <cell r="E649">
            <v>1294040</v>
          </cell>
          <cell r="F649">
            <v>0</v>
          </cell>
          <cell r="G649">
            <v>124250</v>
          </cell>
          <cell r="H649">
            <v>397225</v>
          </cell>
          <cell r="I649">
            <v>35575</v>
          </cell>
          <cell r="J649">
            <v>28050</v>
          </cell>
          <cell r="K649">
            <v>541038</v>
          </cell>
          <cell r="L649">
            <v>9520554</v>
          </cell>
          <cell r="M649">
            <v>0</v>
          </cell>
          <cell r="N649">
            <v>124200</v>
          </cell>
          <cell r="O649">
            <v>0</v>
          </cell>
          <cell r="P649">
            <v>1219082</v>
          </cell>
          <cell r="Q649">
            <v>13284014</v>
          </cell>
          <cell r="R649">
            <v>980500</v>
          </cell>
          <cell r="S649">
            <v>376500</v>
          </cell>
          <cell r="T649">
            <v>0</v>
          </cell>
          <cell r="U649">
            <v>744453</v>
          </cell>
          <cell r="V649">
            <v>0</v>
          </cell>
          <cell r="W649">
            <v>131653</v>
          </cell>
          <cell r="X649">
            <v>353743</v>
          </cell>
          <cell r="Y649">
            <v>0</v>
          </cell>
          <cell r="Z649">
            <v>2586849</v>
          </cell>
          <cell r="AA649">
            <v>8038357</v>
          </cell>
          <cell r="AB649">
            <v>10625206</v>
          </cell>
          <cell r="AC649">
            <v>1219082</v>
          </cell>
          <cell r="AD649">
            <v>11844288</v>
          </cell>
          <cell r="AE649">
            <v>1439726</v>
          </cell>
          <cell r="AF649">
            <v>6529311</v>
          </cell>
          <cell r="AG649">
            <v>7969037</v>
          </cell>
        </row>
        <row r="650">
          <cell r="A650" t="str">
            <v>657</v>
          </cell>
          <cell r="B650" t="str">
            <v>WILTON</v>
          </cell>
          <cell r="C650">
            <v>1407832</v>
          </cell>
          <cell r="D650">
            <v>0</v>
          </cell>
          <cell r="E650">
            <v>1407832</v>
          </cell>
          <cell r="F650">
            <v>0</v>
          </cell>
          <cell r="G650">
            <v>553800</v>
          </cell>
          <cell r="H650">
            <v>208384</v>
          </cell>
          <cell r="I650">
            <v>3700</v>
          </cell>
          <cell r="J650">
            <v>39000</v>
          </cell>
          <cell r="K650">
            <v>584041</v>
          </cell>
          <cell r="L650">
            <v>1695450</v>
          </cell>
          <cell r="M650">
            <v>0</v>
          </cell>
          <cell r="N650">
            <v>85100</v>
          </cell>
          <cell r="O650">
            <v>0</v>
          </cell>
          <cell r="P650">
            <v>182000</v>
          </cell>
          <cell r="Q650">
            <v>4759307</v>
          </cell>
          <cell r="R650">
            <v>603600</v>
          </cell>
          <cell r="S650">
            <v>471475</v>
          </cell>
          <cell r="T650">
            <v>2200</v>
          </cell>
          <cell r="U650">
            <v>448970</v>
          </cell>
          <cell r="V650">
            <v>12100</v>
          </cell>
          <cell r="W650">
            <v>431458</v>
          </cell>
          <cell r="X650">
            <v>930355</v>
          </cell>
          <cell r="Y650">
            <v>0</v>
          </cell>
          <cell r="Z650">
            <v>2900158</v>
          </cell>
          <cell r="AA650">
            <v>1434349</v>
          </cell>
          <cell r="AB650">
            <v>4334507</v>
          </cell>
          <cell r="AC650">
            <v>182000</v>
          </cell>
          <cell r="AD650">
            <v>4516507</v>
          </cell>
          <cell r="AE650">
            <v>242800</v>
          </cell>
          <cell r="AF650">
            <v>4431289</v>
          </cell>
          <cell r="AG650">
            <v>4674089</v>
          </cell>
        </row>
        <row r="651">
          <cell r="A651" t="str">
            <v>658</v>
          </cell>
          <cell r="B651" t="str">
            <v>ARCHER</v>
          </cell>
          <cell r="C651">
            <v>20475</v>
          </cell>
          <cell r="D651">
            <v>0</v>
          </cell>
          <cell r="E651">
            <v>20475</v>
          </cell>
          <cell r="F651">
            <v>0</v>
          </cell>
          <cell r="G651">
            <v>0</v>
          </cell>
          <cell r="H651">
            <v>14513</v>
          </cell>
          <cell r="I651">
            <v>0</v>
          </cell>
          <cell r="J651">
            <v>0</v>
          </cell>
          <cell r="K651">
            <v>26711</v>
          </cell>
          <cell r="L651">
            <v>7000</v>
          </cell>
          <cell r="M651">
            <v>0</v>
          </cell>
          <cell r="N651">
            <v>500</v>
          </cell>
          <cell r="O651">
            <v>500</v>
          </cell>
          <cell r="P651">
            <v>0</v>
          </cell>
          <cell r="Q651">
            <v>69699</v>
          </cell>
          <cell r="R651">
            <v>8500</v>
          </cell>
          <cell r="S651">
            <v>28000</v>
          </cell>
          <cell r="T651">
            <v>0</v>
          </cell>
          <cell r="U651">
            <v>16576</v>
          </cell>
          <cell r="V651">
            <v>5000</v>
          </cell>
          <cell r="W651">
            <v>15575</v>
          </cell>
          <cell r="X651">
            <v>0</v>
          </cell>
          <cell r="Y651">
            <v>0</v>
          </cell>
          <cell r="Z651">
            <v>73651</v>
          </cell>
          <cell r="AA651">
            <v>0</v>
          </cell>
          <cell r="AB651">
            <v>73651</v>
          </cell>
          <cell r="AC651">
            <v>0</v>
          </cell>
          <cell r="AD651">
            <v>73651</v>
          </cell>
          <cell r="AE651">
            <v>-3952</v>
          </cell>
          <cell r="AF651">
            <v>131150</v>
          </cell>
          <cell r="AG651">
            <v>127198</v>
          </cell>
        </row>
        <row r="652">
          <cell r="A652" t="str">
            <v>659</v>
          </cell>
          <cell r="B652" t="str">
            <v>CALUMET</v>
          </cell>
          <cell r="C652">
            <v>45745</v>
          </cell>
          <cell r="D652">
            <v>0</v>
          </cell>
          <cell r="E652">
            <v>45745</v>
          </cell>
          <cell r="F652">
            <v>0</v>
          </cell>
          <cell r="G652">
            <v>0</v>
          </cell>
          <cell r="H652">
            <v>20050</v>
          </cell>
          <cell r="I652">
            <v>500</v>
          </cell>
          <cell r="J652">
            <v>900</v>
          </cell>
          <cell r="K652">
            <v>30161</v>
          </cell>
          <cell r="L652">
            <v>97000</v>
          </cell>
          <cell r="M652">
            <v>0</v>
          </cell>
          <cell r="N652">
            <v>10000</v>
          </cell>
          <cell r="O652">
            <v>0</v>
          </cell>
          <cell r="P652">
            <v>7000</v>
          </cell>
          <cell r="Q652">
            <v>211356</v>
          </cell>
          <cell r="R652">
            <v>10000</v>
          </cell>
          <cell r="S652">
            <v>39000</v>
          </cell>
          <cell r="T652">
            <v>1500</v>
          </cell>
          <cell r="U652">
            <v>14100</v>
          </cell>
          <cell r="V652">
            <v>900</v>
          </cell>
          <cell r="W652">
            <v>50200</v>
          </cell>
          <cell r="X652">
            <v>0</v>
          </cell>
          <cell r="Y652">
            <v>0</v>
          </cell>
          <cell r="Z652">
            <v>115700</v>
          </cell>
          <cell r="AA652">
            <v>122500</v>
          </cell>
          <cell r="AB652">
            <v>238200</v>
          </cell>
          <cell r="AC652">
            <v>7000</v>
          </cell>
          <cell r="AD652">
            <v>245200</v>
          </cell>
          <cell r="AE652">
            <v>-33844</v>
          </cell>
          <cell r="AF652">
            <v>120021</v>
          </cell>
          <cell r="AG652">
            <v>86177</v>
          </cell>
        </row>
        <row r="653">
          <cell r="A653" t="str">
            <v>660</v>
          </cell>
          <cell r="B653" t="str">
            <v>HARTLEY</v>
          </cell>
          <cell r="C653">
            <v>360924</v>
          </cell>
          <cell r="D653">
            <v>0</v>
          </cell>
          <cell r="E653">
            <v>360924</v>
          </cell>
          <cell r="F653">
            <v>0</v>
          </cell>
          <cell r="G653">
            <v>403698</v>
          </cell>
          <cell r="H653">
            <v>170000</v>
          </cell>
          <cell r="I653">
            <v>2175</v>
          </cell>
          <cell r="J653">
            <v>51000</v>
          </cell>
          <cell r="K653">
            <v>362711</v>
          </cell>
          <cell r="L653">
            <v>3706116</v>
          </cell>
          <cell r="M653">
            <v>0</v>
          </cell>
          <cell r="N653">
            <v>143714</v>
          </cell>
          <cell r="O653">
            <v>0</v>
          </cell>
          <cell r="P653">
            <v>729716</v>
          </cell>
          <cell r="Q653">
            <v>5930054</v>
          </cell>
          <cell r="R653">
            <v>321819</v>
          </cell>
          <cell r="S653">
            <v>288506</v>
          </cell>
          <cell r="T653">
            <v>0</v>
          </cell>
          <cell r="U653">
            <v>274008</v>
          </cell>
          <cell r="V653">
            <v>250899</v>
          </cell>
          <cell r="W653">
            <v>149280</v>
          </cell>
          <cell r="X653">
            <v>38285</v>
          </cell>
          <cell r="Y653">
            <v>0</v>
          </cell>
          <cell r="Z653">
            <v>1322797</v>
          </cell>
          <cell r="AA653">
            <v>3674596</v>
          </cell>
          <cell r="AB653">
            <v>4997393</v>
          </cell>
          <cell r="AC653">
            <v>729716</v>
          </cell>
          <cell r="AD653">
            <v>5727109</v>
          </cell>
          <cell r="AE653">
            <v>202945</v>
          </cell>
          <cell r="AF653">
            <v>4574257</v>
          </cell>
          <cell r="AG653">
            <v>4777202</v>
          </cell>
        </row>
        <row r="654">
          <cell r="A654" t="str">
            <v>662</v>
          </cell>
          <cell r="B654" t="str">
            <v>PAULLINA</v>
          </cell>
          <cell r="C654">
            <v>306359</v>
          </cell>
          <cell r="D654">
            <v>0</v>
          </cell>
          <cell r="E654">
            <v>306359</v>
          </cell>
          <cell r="F654">
            <v>0</v>
          </cell>
          <cell r="G654">
            <v>70868</v>
          </cell>
          <cell r="H654">
            <v>122197</v>
          </cell>
          <cell r="I654">
            <v>3300</v>
          </cell>
          <cell r="J654">
            <v>45105</v>
          </cell>
          <cell r="K654">
            <v>173083</v>
          </cell>
          <cell r="L654">
            <v>1828185</v>
          </cell>
          <cell r="M654">
            <v>25500</v>
          </cell>
          <cell r="N654">
            <v>38300</v>
          </cell>
          <cell r="O654">
            <v>0</v>
          </cell>
          <cell r="P654">
            <v>340538</v>
          </cell>
          <cell r="Q654">
            <v>2953435</v>
          </cell>
          <cell r="R654">
            <v>260023</v>
          </cell>
          <cell r="S654">
            <v>321205</v>
          </cell>
          <cell r="T654">
            <v>4373</v>
          </cell>
          <cell r="U654">
            <v>89391</v>
          </cell>
          <cell r="V654">
            <v>2000</v>
          </cell>
          <cell r="W654">
            <v>158898</v>
          </cell>
          <cell r="X654">
            <v>111533</v>
          </cell>
          <cell r="Y654">
            <v>118000</v>
          </cell>
          <cell r="Z654">
            <v>1065423</v>
          </cell>
          <cell r="AA654">
            <v>1591826</v>
          </cell>
          <cell r="AB654">
            <v>2657249</v>
          </cell>
          <cell r="AC654">
            <v>340538</v>
          </cell>
          <cell r="AD654">
            <v>2997787</v>
          </cell>
          <cell r="AE654">
            <v>-44352</v>
          </cell>
          <cell r="AF654">
            <v>3628333</v>
          </cell>
          <cell r="AG654">
            <v>3583981</v>
          </cell>
        </row>
        <row r="655">
          <cell r="A655" t="str">
            <v>663</v>
          </cell>
          <cell r="B655" t="str">
            <v>PRIMGHAR</v>
          </cell>
          <cell r="C655">
            <v>288426</v>
          </cell>
          <cell r="D655">
            <v>0</v>
          </cell>
          <cell r="E655">
            <v>288426</v>
          </cell>
          <cell r="F655">
            <v>0</v>
          </cell>
          <cell r="G655">
            <v>75000</v>
          </cell>
          <cell r="H655">
            <v>89020</v>
          </cell>
          <cell r="I655">
            <v>2500</v>
          </cell>
          <cell r="J655">
            <v>25250</v>
          </cell>
          <cell r="K655">
            <v>109623</v>
          </cell>
          <cell r="L655">
            <v>1218000</v>
          </cell>
          <cell r="M655">
            <v>15000</v>
          </cell>
          <cell r="N655">
            <v>0</v>
          </cell>
          <cell r="O655">
            <v>0</v>
          </cell>
          <cell r="P655">
            <v>0</v>
          </cell>
          <cell r="Q655">
            <v>1822819</v>
          </cell>
          <cell r="R655">
            <v>233200</v>
          </cell>
          <cell r="S655">
            <v>47575</v>
          </cell>
          <cell r="T655">
            <v>48650</v>
          </cell>
          <cell r="U655">
            <v>61295</v>
          </cell>
          <cell r="V655">
            <v>850</v>
          </cell>
          <cell r="W655">
            <v>37925</v>
          </cell>
          <cell r="X655">
            <v>92583</v>
          </cell>
          <cell r="Y655">
            <v>0</v>
          </cell>
          <cell r="Z655">
            <v>522078</v>
          </cell>
          <cell r="AA655">
            <v>1705300</v>
          </cell>
          <cell r="AB655">
            <v>2227378</v>
          </cell>
          <cell r="AC655">
            <v>0</v>
          </cell>
          <cell r="AD655">
            <v>2227378</v>
          </cell>
          <cell r="AE655">
            <v>-404559</v>
          </cell>
          <cell r="AF655">
            <v>3117024</v>
          </cell>
          <cell r="AG655">
            <v>2712465</v>
          </cell>
        </row>
        <row r="656">
          <cell r="A656" t="str">
            <v>664</v>
          </cell>
          <cell r="B656" t="str">
            <v>SANBORN</v>
          </cell>
          <cell r="C656">
            <v>388141</v>
          </cell>
          <cell r="D656">
            <v>0</v>
          </cell>
          <cell r="E656">
            <v>388141</v>
          </cell>
          <cell r="F656">
            <v>0</v>
          </cell>
          <cell r="G656">
            <v>575500</v>
          </cell>
          <cell r="H656">
            <v>161501</v>
          </cell>
          <cell r="I656">
            <v>4475</v>
          </cell>
          <cell r="J656">
            <v>14725</v>
          </cell>
          <cell r="K656">
            <v>493934</v>
          </cell>
          <cell r="L656">
            <v>2845965</v>
          </cell>
          <cell r="M656">
            <v>0</v>
          </cell>
          <cell r="N656">
            <v>35250</v>
          </cell>
          <cell r="O656">
            <v>9630000</v>
          </cell>
          <cell r="P656">
            <v>706875</v>
          </cell>
          <cell r="Q656">
            <v>14856366</v>
          </cell>
          <cell r="R656">
            <v>359700</v>
          </cell>
          <cell r="S656">
            <v>308650</v>
          </cell>
          <cell r="T656">
            <v>0</v>
          </cell>
          <cell r="U656">
            <v>650450</v>
          </cell>
          <cell r="V656">
            <v>1330000</v>
          </cell>
          <cell r="W656">
            <v>162000</v>
          </cell>
          <cell r="X656">
            <v>612130</v>
          </cell>
          <cell r="Y656">
            <v>2000000</v>
          </cell>
          <cell r="Z656">
            <v>5422930</v>
          </cell>
          <cell r="AA656">
            <v>8676310</v>
          </cell>
          <cell r="AB656">
            <v>14099240</v>
          </cell>
          <cell r="AC656">
            <v>706875</v>
          </cell>
          <cell r="AD656">
            <v>14806115</v>
          </cell>
          <cell r="AE656">
            <v>50251</v>
          </cell>
          <cell r="AF656">
            <v>2020674</v>
          </cell>
          <cell r="AG656">
            <v>2070925</v>
          </cell>
        </row>
        <row r="657">
          <cell r="A657" t="str">
            <v>665</v>
          </cell>
          <cell r="B657" t="str">
            <v>SHELDON</v>
          </cell>
          <cell r="C657">
            <v>1632316</v>
          </cell>
          <cell r="D657">
            <v>0</v>
          </cell>
          <cell r="E657">
            <v>1632316</v>
          </cell>
          <cell r="F657">
            <v>0</v>
          </cell>
          <cell r="G657">
            <v>2645438</v>
          </cell>
          <cell r="H657">
            <v>859789</v>
          </cell>
          <cell r="I657">
            <v>14550</v>
          </cell>
          <cell r="J657">
            <v>158132</v>
          </cell>
          <cell r="K657">
            <v>1499809.1</v>
          </cell>
          <cell r="L657">
            <v>2294031</v>
          </cell>
          <cell r="M657">
            <v>14480</v>
          </cell>
          <cell r="N657">
            <v>1441148</v>
          </cell>
          <cell r="O657">
            <v>10000</v>
          </cell>
          <cell r="P657">
            <v>2966760</v>
          </cell>
          <cell r="Q657">
            <v>13536453.100000001</v>
          </cell>
          <cell r="R657">
            <v>1313595</v>
          </cell>
          <cell r="S657">
            <v>1329729</v>
          </cell>
          <cell r="T657">
            <v>0</v>
          </cell>
          <cell r="U657">
            <v>1015789</v>
          </cell>
          <cell r="V657">
            <v>398855</v>
          </cell>
          <cell r="W657">
            <v>412438</v>
          </cell>
          <cell r="X657">
            <v>1456358</v>
          </cell>
          <cell r="Y657">
            <v>2191834</v>
          </cell>
          <cell r="Z657">
            <v>8118598</v>
          </cell>
          <cell r="AA657">
            <v>2758504</v>
          </cell>
          <cell r="AB657">
            <v>10877102</v>
          </cell>
          <cell r="AC657">
            <v>2966760</v>
          </cell>
          <cell r="AD657">
            <v>13843862</v>
          </cell>
          <cell r="AE657">
            <v>-307408.89999999967</v>
          </cell>
          <cell r="AF657">
            <v>3777980</v>
          </cell>
          <cell r="AG657">
            <v>3470571.1000000006</v>
          </cell>
        </row>
        <row r="658">
          <cell r="A658" t="str">
            <v>666</v>
          </cell>
          <cell r="B658" t="str">
            <v>SUTHERLAND</v>
          </cell>
          <cell r="C658">
            <v>185174</v>
          </cell>
          <cell r="D658">
            <v>0</v>
          </cell>
          <cell r="E658">
            <v>185174</v>
          </cell>
          <cell r="F658">
            <v>0</v>
          </cell>
          <cell r="G658">
            <v>100000</v>
          </cell>
          <cell r="H658">
            <v>87805</v>
          </cell>
          <cell r="I658">
            <v>700</v>
          </cell>
          <cell r="J658">
            <v>138351</v>
          </cell>
          <cell r="K658">
            <v>87645</v>
          </cell>
          <cell r="L658">
            <v>299000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898675</v>
          </cell>
          <cell r="R658">
            <v>219350</v>
          </cell>
          <cell r="S658">
            <v>128000</v>
          </cell>
          <cell r="T658">
            <v>0</v>
          </cell>
          <cell r="U658">
            <v>34600</v>
          </cell>
          <cell r="V658">
            <v>3450</v>
          </cell>
          <cell r="W658">
            <v>132275</v>
          </cell>
          <cell r="X658">
            <v>48000</v>
          </cell>
          <cell r="Y658">
            <v>100000</v>
          </cell>
          <cell r="Z658">
            <v>665675</v>
          </cell>
          <cell r="AA658">
            <v>233000</v>
          </cell>
          <cell r="AB658">
            <v>898675</v>
          </cell>
          <cell r="AC658">
            <v>0</v>
          </cell>
          <cell r="AD658">
            <v>898675</v>
          </cell>
          <cell r="AE658">
            <v>0</v>
          </cell>
          <cell r="AF658">
            <v>1140230</v>
          </cell>
          <cell r="AG658">
            <v>1140230</v>
          </cell>
        </row>
        <row r="659">
          <cell r="A659" t="str">
            <v>667</v>
          </cell>
          <cell r="B659" t="str">
            <v>ASHTON</v>
          </cell>
          <cell r="C659">
            <v>173875</v>
          </cell>
          <cell r="D659">
            <v>0</v>
          </cell>
          <cell r="E659">
            <v>173875</v>
          </cell>
          <cell r="F659">
            <v>0</v>
          </cell>
          <cell r="G659">
            <v>0</v>
          </cell>
          <cell r="H659">
            <v>55757</v>
          </cell>
          <cell r="I659">
            <v>600</v>
          </cell>
          <cell r="J659">
            <v>2500</v>
          </cell>
          <cell r="K659">
            <v>69731</v>
          </cell>
          <cell r="L659">
            <v>163000</v>
          </cell>
          <cell r="M659">
            <v>0</v>
          </cell>
          <cell r="N659">
            <v>8000</v>
          </cell>
          <cell r="O659">
            <v>0</v>
          </cell>
          <cell r="P659">
            <v>0</v>
          </cell>
          <cell r="Q659">
            <v>473463</v>
          </cell>
          <cell r="R659">
            <v>59709</v>
          </cell>
          <cell r="S659">
            <v>181618</v>
          </cell>
          <cell r="T659">
            <v>350</v>
          </cell>
          <cell r="U659">
            <v>21500</v>
          </cell>
          <cell r="V659">
            <v>4000</v>
          </cell>
          <cell r="W659">
            <v>84400</v>
          </cell>
          <cell r="X659">
            <v>38680</v>
          </cell>
          <cell r="Y659">
            <v>0</v>
          </cell>
          <cell r="Z659">
            <v>390257</v>
          </cell>
          <cell r="AA659">
            <v>207700</v>
          </cell>
          <cell r="AB659">
            <v>597957</v>
          </cell>
          <cell r="AC659">
            <v>0</v>
          </cell>
          <cell r="AD659">
            <v>597957</v>
          </cell>
          <cell r="AE659">
            <v>-124494</v>
          </cell>
          <cell r="AF659">
            <v>178312</v>
          </cell>
          <cell r="AG659">
            <v>53818</v>
          </cell>
        </row>
        <row r="660">
          <cell r="A660" t="str">
            <v>668</v>
          </cell>
          <cell r="B660" t="str">
            <v>HARRIS</v>
          </cell>
          <cell r="C660">
            <v>57923</v>
          </cell>
          <cell r="D660">
            <v>0</v>
          </cell>
          <cell r="E660">
            <v>57923</v>
          </cell>
          <cell r="F660">
            <v>0</v>
          </cell>
          <cell r="G660">
            <v>0</v>
          </cell>
          <cell r="H660">
            <v>13337</v>
          </cell>
          <cell r="I660">
            <v>200</v>
          </cell>
          <cell r="J660">
            <v>900</v>
          </cell>
          <cell r="K660">
            <v>213685</v>
          </cell>
          <cell r="L660">
            <v>62774</v>
          </cell>
          <cell r="M660">
            <v>0</v>
          </cell>
          <cell r="N660">
            <v>100</v>
          </cell>
          <cell r="O660">
            <v>340000</v>
          </cell>
          <cell r="P660">
            <v>0</v>
          </cell>
          <cell r="Q660">
            <v>688919</v>
          </cell>
          <cell r="R660">
            <v>22767</v>
          </cell>
          <cell r="S660">
            <v>52500</v>
          </cell>
          <cell r="T660">
            <v>1600</v>
          </cell>
          <cell r="U660">
            <v>9575</v>
          </cell>
          <cell r="V660">
            <v>1118</v>
          </cell>
          <cell r="W660">
            <v>49560</v>
          </cell>
          <cell r="X660">
            <v>0</v>
          </cell>
          <cell r="Y660">
            <v>0</v>
          </cell>
          <cell r="Z660">
            <v>137120</v>
          </cell>
          <cell r="AA660">
            <v>530146</v>
          </cell>
          <cell r="AB660">
            <v>667266</v>
          </cell>
          <cell r="AC660">
            <v>0</v>
          </cell>
          <cell r="AD660">
            <v>667266</v>
          </cell>
          <cell r="AE660">
            <v>21653</v>
          </cell>
          <cell r="AF660">
            <v>128113</v>
          </cell>
          <cell r="AG660">
            <v>149766</v>
          </cell>
        </row>
        <row r="661">
          <cell r="A661" t="str">
            <v>669</v>
          </cell>
          <cell r="B661" t="str">
            <v>MELVIN</v>
          </cell>
          <cell r="C661">
            <v>46552</v>
          </cell>
          <cell r="D661">
            <v>0</v>
          </cell>
          <cell r="E661">
            <v>46552</v>
          </cell>
          <cell r="F661">
            <v>0</v>
          </cell>
          <cell r="G661">
            <v>0</v>
          </cell>
          <cell r="H661">
            <v>24832</v>
          </cell>
          <cell r="I661">
            <v>170</v>
          </cell>
          <cell r="J661">
            <v>500</v>
          </cell>
          <cell r="K661">
            <v>21000</v>
          </cell>
          <cell r="L661">
            <v>43850</v>
          </cell>
          <cell r="M661">
            <v>0</v>
          </cell>
          <cell r="N661">
            <v>750</v>
          </cell>
          <cell r="O661">
            <v>0</v>
          </cell>
          <cell r="P661">
            <v>0</v>
          </cell>
          <cell r="Q661">
            <v>137654</v>
          </cell>
          <cell r="R661">
            <v>40754</v>
          </cell>
          <cell r="S661">
            <v>66800</v>
          </cell>
          <cell r="T661">
            <v>165</v>
          </cell>
          <cell r="U661">
            <v>22314</v>
          </cell>
          <cell r="V661">
            <v>1406</v>
          </cell>
          <cell r="W661">
            <v>46447</v>
          </cell>
          <cell r="X661">
            <v>0</v>
          </cell>
          <cell r="Y661">
            <v>0</v>
          </cell>
          <cell r="Z661">
            <v>177886</v>
          </cell>
          <cell r="AA661">
            <v>47973</v>
          </cell>
          <cell r="AB661">
            <v>225859</v>
          </cell>
          <cell r="AC661">
            <v>0</v>
          </cell>
          <cell r="AD661">
            <v>225859</v>
          </cell>
          <cell r="AE661">
            <v>-88205</v>
          </cell>
          <cell r="AF661">
            <v>226707</v>
          </cell>
          <cell r="AG661">
            <v>138502</v>
          </cell>
        </row>
        <row r="662">
          <cell r="A662" t="str">
            <v>670</v>
          </cell>
          <cell r="B662" t="str">
            <v>OCHEYEDAN</v>
          </cell>
          <cell r="C662">
            <v>145445</v>
          </cell>
          <cell r="D662">
            <v>0</v>
          </cell>
          <cell r="E662">
            <v>145445</v>
          </cell>
          <cell r="F662">
            <v>0</v>
          </cell>
          <cell r="G662">
            <v>0</v>
          </cell>
          <cell r="H662">
            <v>60330</v>
          </cell>
          <cell r="I662">
            <v>730</v>
          </cell>
          <cell r="J662">
            <v>2900</v>
          </cell>
          <cell r="K662">
            <v>108298</v>
          </cell>
          <cell r="L662">
            <v>240542</v>
          </cell>
          <cell r="M662">
            <v>1000</v>
          </cell>
          <cell r="N662">
            <v>800</v>
          </cell>
          <cell r="O662">
            <v>0</v>
          </cell>
          <cell r="P662">
            <v>33000</v>
          </cell>
          <cell r="Q662">
            <v>593045</v>
          </cell>
          <cell r="R662">
            <v>56661</v>
          </cell>
          <cell r="S662">
            <v>175604</v>
          </cell>
          <cell r="T662">
            <v>1800</v>
          </cell>
          <cell r="U662">
            <v>77886</v>
          </cell>
          <cell r="V662">
            <v>3000</v>
          </cell>
          <cell r="W662">
            <v>133292</v>
          </cell>
          <cell r="X662">
            <v>9743</v>
          </cell>
          <cell r="Y662">
            <v>47600</v>
          </cell>
          <cell r="Z662">
            <v>505586</v>
          </cell>
          <cell r="AA662">
            <v>230287</v>
          </cell>
          <cell r="AB662">
            <v>735873</v>
          </cell>
          <cell r="AC662">
            <v>33000</v>
          </cell>
          <cell r="AD662">
            <v>768873</v>
          </cell>
          <cell r="AE662">
            <v>-175828</v>
          </cell>
          <cell r="AF662">
            <v>77635</v>
          </cell>
          <cell r="AG662">
            <v>-98193</v>
          </cell>
        </row>
        <row r="663">
          <cell r="A663" t="str">
            <v>671</v>
          </cell>
          <cell r="B663" t="str">
            <v>SIBLEY</v>
          </cell>
          <cell r="C663">
            <v>1063893</v>
          </cell>
          <cell r="D663">
            <v>0</v>
          </cell>
          <cell r="E663">
            <v>1063893</v>
          </cell>
          <cell r="F663">
            <v>0</v>
          </cell>
          <cell r="G663">
            <v>297141</v>
          </cell>
          <cell r="H663">
            <v>316818</v>
          </cell>
          <cell r="I663">
            <v>36375</v>
          </cell>
          <cell r="J663">
            <v>14975</v>
          </cell>
          <cell r="K663">
            <v>404529</v>
          </cell>
          <cell r="L663">
            <v>5174800</v>
          </cell>
          <cell r="M663">
            <v>6483</v>
          </cell>
          <cell r="N663">
            <v>161725</v>
          </cell>
          <cell r="O663">
            <v>0</v>
          </cell>
          <cell r="P663">
            <v>1533977</v>
          </cell>
          <cell r="Q663">
            <v>9010716</v>
          </cell>
          <cell r="R663">
            <v>437690</v>
          </cell>
          <cell r="S663">
            <v>643715</v>
          </cell>
          <cell r="T663">
            <v>2350</v>
          </cell>
          <cell r="U663">
            <v>548890</v>
          </cell>
          <cell r="V663">
            <v>123575</v>
          </cell>
          <cell r="W663">
            <v>256020</v>
          </cell>
          <cell r="X663">
            <v>384584</v>
          </cell>
          <cell r="Y663">
            <v>248000</v>
          </cell>
          <cell r="Z663">
            <v>2644824</v>
          </cell>
          <cell r="AA663">
            <v>4908502</v>
          </cell>
          <cell r="AB663">
            <v>7553326</v>
          </cell>
          <cell r="AC663">
            <v>1533977</v>
          </cell>
          <cell r="AD663">
            <v>9087303</v>
          </cell>
          <cell r="AE663">
            <v>-76587</v>
          </cell>
          <cell r="AF663">
            <v>3391435</v>
          </cell>
          <cell r="AG663">
            <v>3314848</v>
          </cell>
        </row>
        <row r="664">
          <cell r="A664" t="str">
            <v>672</v>
          </cell>
          <cell r="B664" t="str">
            <v>BLANCHARD</v>
          </cell>
          <cell r="C664">
            <v>2970</v>
          </cell>
          <cell r="D664">
            <v>0</v>
          </cell>
          <cell r="E664">
            <v>2970</v>
          </cell>
          <cell r="F664">
            <v>0</v>
          </cell>
          <cell r="G664">
            <v>0</v>
          </cell>
          <cell r="H664">
            <v>3147</v>
          </cell>
          <cell r="I664">
            <v>0</v>
          </cell>
          <cell r="J664">
            <v>2500</v>
          </cell>
          <cell r="K664">
            <v>2900</v>
          </cell>
          <cell r="L664">
            <v>0</v>
          </cell>
          <cell r="M664">
            <v>0</v>
          </cell>
          <cell r="N664">
            <v>1000</v>
          </cell>
          <cell r="O664">
            <v>0</v>
          </cell>
          <cell r="P664">
            <v>0</v>
          </cell>
          <cell r="Q664">
            <v>12517</v>
          </cell>
          <cell r="R664">
            <v>1220</v>
          </cell>
          <cell r="S664">
            <v>2500</v>
          </cell>
          <cell r="T664">
            <v>0</v>
          </cell>
          <cell r="U664">
            <v>900</v>
          </cell>
          <cell r="V664">
            <v>0</v>
          </cell>
          <cell r="W664">
            <v>8799</v>
          </cell>
          <cell r="X664">
            <v>0</v>
          </cell>
          <cell r="Y664">
            <v>0</v>
          </cell>
          <cell r="Z664">
            <v>13419</v>
          </cell>
          <cell r="AA664">
            <v>0</v>
          </cell>
          <cell r="AB664">
            <v>13419</v>
          </cell>
          <cell r="AC664">
            <v>0</v>
          </cell>
          <cell r="AD664">
            <v>13419</v>
          </cell>
          <cell r="AE664">
            <v>-902</v>
          </cell>
          <cell r="AF664">
            <v>6692</v>
          </cell>
          <cell r="AG664">
            <v>5790</v>
          </cell>
        </row>
        <row r="665">
          <cell r="A665" t="str">
            <v>673</v>
          </cell>
          <cell r="B665" t="str">
            <v>BRADDYVILLE</v>
          </cell>
          <cell r="C665">
            <v>25882</v>
          </cell>
          <cell r="D665">
            <v>0</v>
          </cell>
          <cell r="E665">
            <v>25882</v>
          </cell>
          <cell r="F665">
            <v>0</v>
          </cell>
          <cell r="G665">
            <v>0</v>
          </cell>
          <cell r="H665">
            <v>12427</v>
          </cell>
          <cell r="I665">
            <v>0</v>
          </cell>
          <cell r="J665">
            <v>200</v>
          </cell>
          <cell r="K665">
            <v>16000</v>
          </cell>
          <cell r="L665">
            <v>80400</v>
          </cell>
          <cell r="M665">
            <v>0</v>
          </cell>
          <cell r="N665">
            <v>0</v>
          </cell>
          <cell r="O665">
            <v>0</v>
          </cell>
          <cell r="P665">
            <v>26000</v>
          </cell>
          <cell r="Q665">
            <v>160909</v>
          </cell>
          <cell r="R665">
            <v>5520</v>
          </cell>
          <cell r="S665">
            <v>14040</v>
          </cell>
          <cell r="T665">
            <v>0</v>
          </cell>
          <cell r="U665">
            <v>6000</v>
          </cell>
          <cell r="V665">
            <v>0</v>
          </cell>
          <cell r="W665">
            <v>26850</v>
          </cell>
          <cell r="X665">
            <v>26000</v>
          </cell>
          <cell r="Y665">
            <v>0</v>
          </cell>
          <cell r="Z665">
            <v>78410</v>
          </cell>
          <cell r="AA665">
            <v>44000</v>
          </cell>
          <cell r="AB665">
            <v>122410</v>
          </cell>
          <cell r="AC665">
            <v>26000</v>
          </cell>
          <cell r="AD665">
            <v>148410</v>
          </cell>
          <cell r="AE665">
            <v>12499</v>
          </cell>
          <cell r="AF665">
            <v>165646</v>
          </cell>
          <cell r="AG665">
            <v>178145</v>
          </cell>
        </row>
        <row r="666">
          <cell r="A666" t="str">
            <v>674</v>
          </cell>
          <cell r="B666" t="str">
            <v>CLARINDA</v>
          </cell>
          <cell r="C666">
            <v>2010682</v>
          </cell>
          <cell r="D666">
            <v>0</v>
          </cell>
          <cell r="E666">
            <v>2010682</v>
          </cell>
          <cell r="F666">
            <v>0</v>
          </cell>
          <cell r="G666">
            <v>178813</v>
          </cell>
          <cell r="H666">
            <v>610626</v>
          </cell>
          <cell r="I666">
            <v>10500</v>
          </cell>
          <cell r="J666">
            <v>7300</v>
          </cell>
          <cell r="K666">
            <v>1853503</v>
          </cell>
          <cell r="L666">
            <v>42628520</v>
          </cell>
          <cell r="M666">
            <v>0</v>
          </cell>
          <cell r="N666">
            <v>5000</v>
          </cell>
          <cell r="O666">
            <v>5000000</v>
          </cell>
          <cell r="P666">
            <v>569310</v>
          </cell>
          <cell r="Q666">
            <v>52874254</v>
          </cell>
          <cell r="R666">
            <v>1087170</v>
          </cell>
          <cell r="S666">
            <v>762367</v>
          </cell>
          <cell r="T666">
            <v>22000</v>
          </cell>
          <cell r="U666">
            <v>1008122</v>
          </cell>
          <cell r="V666">
            <v>195000</v>
          </cell>
          <cell r="W666">
            <v>384932</v>
          </cell>
          <cell r="X666">
            <v>579621</v>
          </cell>
          <cell r="Y666">
            <v>1161200</v>
          </cell>
          <cell r="Z666">
            <v>5200412</v>
          </cell>
          <cell r="AA666">
            <v>47635349</v>
          </cell>
          <cell r="AB666">
            <v>52835761</v>
          </cell>
          <cell r="AC666">
            <v>569310</v>
          </cell>
          <cell r="AD666">
            <v>53405071</v>
          </cell>
          <cell r="AE666">
            <v>-530817</v>
          </cell>
          <cell r="AF666">
            <v>6790622</v>
          </cell>
          <cell r="AG666">
            <v>6259805</v>
          </cell>
        </row>
        <row r="667">
          <cell r="A667" t="str">
            <v>675</v>
          </cell>
          <cell r="B667" t="str">
            <v>COIN</v>
          </cell>
          <cell r="C667">
            <v>33158</v>
          </cell>
          <cell r="D667">
            <v>0</v>
          </cell>
          <cell r="E667">
            <v>33158</v>
          </cell>
          <cell r="F667">
            <v>0</v>
          </cell>
          <cell r="G667">
            <v>0</v>
          </cell>
          <cell r="H667">
            <v>16861</v>
          </cell>
          <cell r="I667">
            <v>550</v>
          </cell>
          <cell r="J667">
            <v>1000</v>
          </cell>
          <cell r="K667">
            <v>18600</v>
          </cell>
          <cell r="L667">
            <v>113000</v>
          </cell>
          <cell r="M667">
            <v>0</v>
          </cell>
          <cell r="N667">
            <v>3000</v>
          </cell>
          <cell r="O667">
            <v>0</v>
          </cell>
          <cell r="P667">
            <v>13065</v>
          </cell>
          <cell r="Q667">
            <v>199234</v>
          </cell>
          <cell r="R667">
            <v>6294</v>
          </cell>
          <cell r="S667">
            <v>28000</v>
          </cell>
          <cell r="T667">
            <v>0</v>
          </cell>
          <cell r="U667">
            <v>4150</v>
          </cell>
          <cell r="V667">
            <v>500</v>
          </cell>
          <cell r="W667">
            <v>36470</v>
          </cell>
          <cell r="X667">
            <v>13065</v>
          </cell>
          <cell r="Y667">
            <v>0</v>
          </cell>
          <cell r="Z667">
            <v>88479</v>
          </cell>
          <cell r="AA667">
            <v>69000</v>
          </cell>
          <cell r="AB667">
            <v>157479</v>
          </cell>
          <cell r="AC667">
            <v>13065</v>
          </cell>
          <cell r="AD667">
            <v>170544</v>
          </cell>
          <cell r="AE667">
            <v>28690</v>
          </cell>
          <cell r="AF667">
            <v>67498</v>
          </cell>
          <cell r="AG667">
            <v>96188</v>
          </cell>
        </row>
        <row r="668">
          <cell r="A668" t="str">
            <v>676</v>
          </cell>
          <cell r="B668" t="str">
            <v>COLLEGE SPRINGS</v>
          </cell>
          <cell r="C668">
            <v>37205</v>
          </cell>
          <cell r="D668">
            <v>0</v>
          </cell>
          <cell r="E668">
            <v>37205</v>
          </cell>
          <cell r="F668">
            <v>0</v>
          </cell>
          <cell r="G668">
            <v>0</v>
          </cell>
          <cell r="H668">
            <v>16296</v>
          </cell>
          <cell r="I668">
            <v>0</v>
          </cell>
          <cell r="J668">
            <v>0</v>
          </cell>
          <cell r="K668">
            <v>20099</v>
          </cell>
          <cell r="L668">
            <v>114000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187600</v>
          </cell>
          <cell r="R668">
            <v>14000</v>
          </cell>
          <cell r="S668">
            <v>24000</v>
          </cell>
          <cell r="T668">
            <v>0</v>
          </cell>
          <cell r="U668">
            <v>7500</v>
          </cell>
          <cell r="V668">
            <v>0</v>
          </cell>
          <cell r="W668">
            <v>39500</v>
          </cell>
          <cell r="X668">
            <v>0</v>
          </cell>
          <cell r="Y668">
            <v>0</v>
          </cell>
          <cell r="Z668">
            <v>85000</v>
          </cell>
          <cell r="AA668">
            <v>99300</v>
          </cell>
          <cell r="AB668">
            <v>184300</v>
          </cell>
          <cell r="AC668">
            <v>0</v>
          </cell>
          <cell r="AD668">
            <v>184300</v>
          </cell>
          <cell r="AE668">
            <v>3300</v>
          </cell>
          <cell r="AF668">
            <v>-24173</v>
          </cell>
          <cell r="AG668">
            <v>-20873</v>
          </cell>
        </row>
        <row r="669">
          <cell r="A669" t="str">
            <v>677</v>
          </cell>
          <cell r="B669" t="str">
            <v>ESSEX</v>
          </cell>
          <cell r="C669">
            <v>217143</v>
          </cell>
          <cell r="D669">
            <v>0</v>
          </cell>
          <cell r="E669">
            <v>217143</v>
          </cell>
          <cell r="F669">
            <v>0</v>
          </cell>
          <cell r="G669">
            <v>27000</v>
          </cell>
          <cell r="H669">
            <v>70382</v>
          </cell>
          <cell r="I669">
            <v>3565</v>
          </cell>
          <cell r="J669">
            <v>1635</v>
          </cell>
          <cell r="K669">
            <v>134525</v>
          </cell>
          <cell r="L669">
            <v>465000</v>
          </cell>
          <cell r="M669">
            <v>0</v>
          </cell>
          <cell r="N669">
            <v>38550</v>
          </cell>
          <cell r="O669">
            <v>0</v>
          </cell>
          <cell r="P669">
            <v>50097</v>
          </cell>
          <cell r="Q669">
            <v>1007897</v>
          </cell>
          <cell r="R669">
            <v>283977</v>
          </cell>
          <cell r="S669">
            <v>181457</v>
          </cell>
          <cell r="T669">
            <v>0</v>
          </cell>
          <cell r="U669">
            <v>103024</v>
          </cell>
          <cell r="V669">
            <v>0</v>
          </cell>
          <cell r="W669">
            <v>114295</v>
          </cell>
          <cell r="X669">
            <v>0</v>
          </cell>
          <cell r="Y669">
            <v>0</v>
          </cell>
          <cell r="Z669">
            <v>682753</v>
          </cell>
          <cell r="AA669">
            <v>315665</v>
          </cell>
          <cell r="AB669">
            <v>998418</v>
          </cell>
          <cell r="AC669">
            <v>50097</v>
          </cell>
          <cell r="AD669">
            <v>1048515</v>
          </cell>
          <cell r="AE669">
            <v>-40618</v>
          </cell>
          <cell r="AF669">
            <v>700050</v>
          </cell>
          <cell r="AG669">
            <v>659432</v>
          </cell>
        </row>
        <row r="670">
          <cell r="A670" t="str">
            <v>678</v>
          </cell>
          <cell r="B670" t="str">
            <v>HEPBURN</v>
          </cell>
          <cell r="C670">
            <v>2372</v>
          </cell>
          <cell r="D670">
            <v>0</v>
          </cell>
          <cell r="E670">
            <v>2372</v>
          </cell>
          <cell r="F670">
            <v>0</v>
          </cell>
          <cell r="G670">
            <v>0</v>
          </cell>
          <cell r="H670">
            <v>1990</v>
          </cell>
          <cell r="I670">
            <v>0</v>
          </cell>
          <cell r="J670">
            <v>0</v>
          </cell>
          <cell r="K670">
            <v>2000</v>
          </cell>
          <cell r="L670">
            <v>0</v>
          </cell>
          <cell r="M670">
            <v>0</v>
          </cell>
          <cell r="N670">
            <v>24</v>
          </cell>
          <cell r="O670">
            <v>0</v>
          </cell>
          <cell r="P670">
            <v>0</v>
          </cell>
          <cell r="Q670">
            <v>6386</v>
          </cell>
          <cell r="R670">
            <v>900</v>
          </cell>
          <cell r="S670">
            <v>4700</v>
          </cell>
          <cell r="T670">
            <v>0</v>
          </cell>
          <cell r="U670">
            <v>350</v>
          </cell>
          <cell r="V670">
            <v>0</v>
          </cell>
          <cell r="W670">
            <v>4600</v>
          </cell>
          <cell r="X670">
            <v>0</v>
          </cell>
          <cell r="Y670">
            <v>0</v>
          </cell>
          <cell r="Z670">
            <v>10550</v>
          </cell>
          <cell r="AA670">
            <v>0</v>
          </cell>
          <cell r="AB670">
            <v>10550</v>
          </cell>
          <cell r="AC670">
            <v>0</v>
          </cell>
          <cell r="AD670">
            <v>10550</v>
          </cell>
          <cell r="AE670">
            <v>-4164</v>
          </cell>
          <cell r="AF670">
            <v>10771</v>
          </cell>
          <cell r="AG670">
            <v>6607</v>
          </cell>
        </row>
        <row r="671">
          <cell r="A671" t="str">
            <v>679</v>
          </cell>
          <cell r="B671" t="str">
            <v>NORTHBORO</v>
          </cell>
          <cell r="C671">
            <v>7670</v>
          </cell>
          <cell r="D671">
            <v>0</v>
          </cell>
          <cell r="E671">
            <v>7670</v>
          </cell>
          <cell r="F671">
            <v>0</v>
          </cell>
          <cell r="G671">
            <v>0</v>
          </cell>
          <cell r="H671">
            <v>4229</v>
          </cell>
          <cell r="I671">
            <v>0</v>
          </cell>
          <cell r="J671">
            <v>1200</v>
          </cell>
          <cell r="K671">
            <v>6974</v>
          </cell>
          <cell r="L671">
            <v>0</v>
          </cell>
          <cell r="M671">
            <v>0</v>
          </cell>
          <cell r="N671">
            <v>1000</v>
          </cell>
          <cell r="O671">
            <v>0</v>
          </cell>
          <cell r="P671">
            <v>0</v>
          </cell>
          <cell r="Q671">
            <v>21073</v>
          </cell>
          <cell r="R671">
            <v>2750</v>
          </cell>
          <cell r="S671">
            <v>3550</v>
          </cell>
          <cell r="T671">
            <v>0</v>
          </cell>
          <cell r="U671">
            <v>0</v>
          </cell>
          <cell r="V671">
            <v>0</v>
          </cell>
          <cell r="W671">
            <v>9100</v>
          </cell>
          <cell r="X671">
            <v>0</v>
          </cell>
          <cell r="Y671">
            <v>0</v>
          </cell>
          <cell r="Z671">
            <v>15400</v>
          </cell>
          <cell r="AA671">
            <v>0</v>
          </cell>
          <cell r="AB671">
            <v>15400</v>
          </cell>
          <cell r="AC671">
            <v>0</v>
          </cell>
          <cell r="AD671">
            <v>15400</v>
          </cell>
          <cell r="AE671">
            <v>5673</v>
          </cell>
          <cell r="AF671">
            <v>10864</v>
          </cell>
          <cell r="AG671">
            <v>16537</v>
          </cell>
        </row>
        <row r="672">
          <cell r="A672" t="str">
            <v>680</v>
          </cell>
          <cell r="B672" t="str">
            <v>SHAMBAUGH</v>
          </cell>
          <cell r="C672">
            <v>28884</v>
          </cell>
          <cell r="D672">
            <v>0</v>
          </cell>
          <cell r="E672">
            <v>28884</v>
          </cell>
          <cell r="F672">
            <v>0</v>
          </cell>
          <cell r="G672">
            <v>0</v>
          </cell>
          <cell r="H672">
            <v>14746</v>
          </cell>
          <cell r="I672">
            <v>0</v>
          </cell>
          <cell r="J672">
            <v>100</v>
          </cell>
          <cell r="K672">
            <v>24068</v>
          </cell>
          <cell r="L672">
            <v>77000</v>
          </cell>
          <cell r="M672">
            <v>0</v>
          </cell>
          <cell r="N672">
            <v>0</v>
          </cell>
          <cell r="O672">
            <v>0</v>
          </cell>
          <cell r="P672">
            <v>26610</v>
          </cell>
          <cell r="Q672">
            <v>171408</v>
          </cell>
          <cell r="R672">
            <v>8760</v>
          </cell>
          <cell r="S672">
            <v>24900</v>
          </cell>
          <cell r="T672">
            <v>0</v>
          </cell>
          <cell r="U672">
            <v>5000</v>
          </cell>
          <cell r="V672">
            <v>0</v>
          </cell>
          <cell r="W672">
            <v>22000</v>
          </cell>
          <cell r="X672">
            <v>26610</v>
          </cell>
          <cell r="Y672">
            <v>0</v>
          </cell>
          <cell r="Z672">
            <v>87270</v>
          </cell>
          <cell r="AA672">
            <v>44000</v>
          </cell>
          <cell r="AB672">
            <v>131270</v>
          </cell>
          <cell r="AC672">
            <v>26610</v>
          </cell>
          <cell r="AD672">
            <v>157880</v>
          </cell>
          <cell r="AE672">
            <v>13528</v>
          </cell>
          <cell r="AF672">
            <v>120918</v>
          </cell>
          <cell r="AG672">
            <v>134446</v>
          </cell>
        </row>
        <row r="673">
          <cell r="A673" t="str">
            <v>681</v>
          </cell>
          <cell r="B673" t="str">
            <v>SHENANDOAH</v>
          </cell>
          <cell r="C673">
            <v>2269460</v>
          </cell>
          <cell r="D673">
            <v>0</v>
          </cell>
          <cell r="E673">
            <v>2269460</v>
          </cell>
          <cell r="F673">
            <v>0</v>
          </cell>
          <cell r="G673">
            <v>318110</v>
          </cell>
          <cell r="H673">
            <v>577446</v>
          </cell>
          <cell r="I673">
            <v>67475</v>
          </cell>
          <cell r="J673">
            <v>85065</v>
          </cell>
          <cell r="K673">
            <v>1474587</v>
          </cell>
          <cell r="L673">
            <v>3933193</v>
          </cell>
          <cell r="M673">
            <v>0</v>
          </cell>
          <cell r="N673">
            <v>453169</v>
          </cell>
          <cell r="O673">
            <v>10000</v>
          </cell>
          <cell r="P673">
            <v>1751896</v>
          </cell>
          <cell r="Q673">
            <v>10940401</v>
          </cell>
          <cell r="R673">
            <v>1389895</v>
          </cell>
          <cell r="S673">
            <v>1420563</v>
          </cell>
          <cell r="T673">
            <v>0</v>
          </cell>
          <cell r="U673">
            <v>1165310</v>
          </cell>
          <cell r="V673">
            <v>463789</v>
          </cell>
          <cell r="W673">
            <v>309500</v>
          </cell>
          <cell r="X673">
            <v>561808</v>
          </cell>
          <cell r="Y673">
            <v>170800</v>
          </cell>
          <cell r="Z673">
            <v>5481665</v>
          </cell>
          <cell r="AA673">
            <v>3609053</v>
          </cell>
          <cell r="AB673">
            <v>9090718</v>
          </cell>
          <cell r="AC673">
            <v>1751896</v>
          </cell>
          <cell r="AD673">
            <v>10842614</v>
          </cell>
          <cell r="AE673">
            <v>97787</v>
          </cell>
          <cell r="AF673">
            <v>6184581</v>
          </cell>
          <cell r="AG673">
            <v>6282368</v>
          </cell>
        </row>
        <row r="674">
          <cell r="A674" t="str">
            <v>682</v>
          </cell>
          <cell r="B674" t="str">
            <v>YORKTOWN</v>
          </cell>
          <cell r="C674">
            <v>15050</v>
          </cell>
          <cell r="D674">
            <v>0</v>
          </cell>
          <cell r="E674">
            <v>15050</v>
          </cell>
          <cell r="F674">
            <v>0</v>
          </cell>
          <cell r="G674">
            <v>0</v>
          </cell>
          <cell r="H674">
            <v>7525</v>
          </cell>
          <cell r="I674">
            <v>0</v>
          </cell>
          <cell r="J674">
            <v>1250</v>
          </cell>
          <cell r="K674">
            <v>7900</v>
          </cell>
          <cell r="L674">
            <v>0</v>
          </cell>
          <cell r="M674">
            <v>0</v>
          </cell>
          <cell r="N674">
            <v>500</v>
          </cell>
          <cell r="O674">
            <v>0</v>
          </cell>
          <cell r="P674">
            <v>0</v>
          </cell>
          <cell r="Q674">
            <v>32225</v>
          </cell>
          <cell r="R674">
            <v>8000</v>
          </cell>
          <cell r="S674">
            <v>5200</v>
          </cell>
          <cell r="T674">
            <v>0</v>
          </cell>
          <cell r="U674">
            <v>520</v>
          </cell>
          <cell r="V674">
            <v>0</v>
          </cell>
          <cell r="W674">
            <v>18000</v>
          </cell>
          <cell r="X674">
            <v>0</v>
          </cell>
          <cell r="Y674">
            <v>0</v>
          </cell>
          <cell r="Z674">
            <v>31720</v>
          </cell>
          <cell r="AA674">
            <v>0</v>
          </cell>
          <cell r="AB674">
            <v>31720</v>
          </cell>
          <cell r="AC674">
            <v>0</v>
          </cell>
          <cell r="AD674">
            <v>31720</v>
          </cell>
          <cell r="AE674">
            <v>505</v>
          </cell>
          <cell r="AF674">
            <v>41213</v>
          </cell>
          <cell r="AG674">
            <v>41718</v>
          </cell>
        </row>
        <row r="675">
          <cell r="A675" t="str">
            <v>683</v>
          </cell>
          <cell r="B675" t="str">
            <v>AYRSHIRE</v>
          </cell>
          <cell r="C675">
            <v>18890</v>
          </cell>
          <cell r="D675">
            <v>0</v>
          </cell>
          <cell r="E675">
            <v>18890</v>
          </cell>
          <cell r="F675">
            <v>0</v>
          </cell>
          <cell r="G675">
            <v>0</v>
          </cell>
          <cell r="H675">
            <v>2587</v>
          </cell>
          <cell r="I675">
            <v>0</v>
          </cell>
          <cell r="J675">
            <v>0</v>
          </cell>
          <cell r="K675">
            <v>27300</v>
          </cell>
          <cell r="L675">
            <v>12350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61127</v>
          </cell>
          <cell r="R675">
            <v>875</v>
          </cell>
          <cell r="S675">
            <v>17850</v>
          </cell>
          <cell r="T675">
            <v>150</v>
          </cell>
          <cell r="U675">
            <v>0</v>
          </cell>
          <cell r="V675">
            <v>1150</v>
          </cell>
          <cell r="W675">
            <v>37902</v>
          </cell>
          <cell r="X675">
            <v>0</v>
          </cell>
          <cell r="Y675">
            <v>0</v>
          </cell>
          <cell r="Z675">
            <v>57927</v>
          </cell>
          <cell r="AA675">
            <v>0</v>
          </cell>
          <cell r="AB675">
            <v>57927</v>
          </cell>
          <cell r="AC675">
            <v>0</v>
          </cell>
          <cell r="AD675">
            <v>57927</v>
          </cell>
          <cell r="AE675">
            <v>3200</v>
          </cell>
          <cell r="AF675">
            <v>247804</v>
          </cell>
          <cell r="AG675">
            <v>251004</v>
          </cell>
        </row>
        <row r="676">
          <cell r="A676" t="str">
            <v>684</v>
          </cell>
          <cell r="B676" t="str">
            <v>CURLEW</v>
          </cell>
          <cell r="C676">
            <v>3439</v>
          </cell>
          <cell r="D676">
            <v>0</v>
          </cell>
          <cell r="E676">
            <v>3439</v>
          </cell>
          <cell r="F676">
            <v>0</v>
          </cell>
          <cell r="G676">
            <v>0</v>
          </cell>
          <cell r="H676">
            <v>4812</v>
          </cell>
          <cell r="I676">
            <v>0</v>
          </cell>
          <cell r="J676">
            <v>805</v>
          </cell>
          <cell r="K676">
            <v>8500</v>
          </cell>
          <cell r="L676">
            <v>1680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19236</v>
          </cell>
          <cell r="R676">
            <v>1498</v>
          </cell>
          <cell r="S676">
            <v>5260</v>
          </cell>
          <cell r="T676">
            <v>0</v>
          </cell>
          <cell r="U676">
            <v>12150</v>
          </cell>
          <cell r="V676">
            <v>1600</v>
          </cell>
          <cell r="W676">
            <v>3445</v>
          </cell>
          <cell r="X676">
            <v>0</v>
          </cell>
          <cell r="Y676">
            <v>0</v>
          </cell>
          <cell r="Z676">
            <v>23953</v>
          </cell>
          <cell r="AA676">
            <v>0</v>
          </cell>
          <cell r="AB676">
            <v>23953</v>
          </cell>
          <cell r="AC676">
            <v>0</v>
          </cell>
          <cell r="AD676">
            <v>23953</v>
          </cell>
          <cell r="AE676">
            <v>-4717</v>
          </cell>
          <cell r="AF676">
            <v>79991</v>
          </cell>
          <cell r="AG676">
            <v>75274</v>
          </cell>
        </row>
        <row r="677">
          <cell r="A677" t="str">
            <v>685</v>
          </cell>
          <cell r="B677" t="str">
            <v>CYLINDER</v>
          </cell>
          <cell r="C677">
            <v>22146</v>
          </cell>
          <cell r="D677">
            <v>0</v>
          </cell>
          <cell r="E677">
            <v>22146</v>
          </cell>
          <cell r="F677">
            <v>0</v>
          </cell>
          <cell r="G677">
            <v>0</v>
          </cell>
          <cell r="H677">
            <v>10222</v>
          </cell>
          <cell r="I677">
            <v>0</v>
          </cell>
          <cell r="J677">
            <v>14000</v>
          </cell>
          <cell r="K677">
            <v>19289</v>
          </cell>
          <cell r="L677">
            <v>18060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83717</v>
          </cell>
          <cell r="R677">
            <v>4348</v>
          </cell>
          <cell r="S677">
            <v>10600</v>
          </cell>
          <cell r="T677">
            <v>200</v>
          </cell>
          <cell r="U677">
            <v>0</v>
          </cell>
          <cell r="V677">
            <v>3528</v>
          </cell>
          <cell r="W677">
            <v>15922</v>
          </cell>
          <cell r="X677">
            <v>0</v>
          </cell>
          <cell r="Y677">
            <v>0</v>
          </cell>
          <cell r="Z677">
            <v>34598</v>
          </cell>
          <cell r="AA677">
            <v>24550</v>
          </cell>
          <cell r="AB677">
            <v>59148</v>
          </cell>
          <cell r="AC677">
            <v>0</v>
          </cell>
          <cell r="AD677">
            <v>59148</v>
          </cell>
          <cell r="AE677">
            <v>24569</v>
          </cell>
          <cell r="AF677">
            <v>290348</v>
          </cell>
          <cell r="AG677">
            <v>314917</v>
          </cell>
        </row>
        <row r="678">
          <cell r="A678" t="str">
            <v>686</v>
          </cell>
          <cell r="B678" t="str">
            <v>EMMETSBURG</v>
          </cell>
          <cell r="C678">
            <v>1814476</v>
          </cell>
          <cell r="D678">
            <v>0</v>
          </cell>
          <cell r="E678">
            <v>1814476</v>
          </cell>
          <cell r="F678">
            <v>0</v>
          </cell>
          <cell r="G678">
            <v>66971</v>
          </cell>
          <cell r="H678">
            <v>611689</v>
          </cell>
          <cell r="I678">
            <v>81530</v>
          </cell>
          <cell r="J678">
            <v>265040</v>
          </cell>
          <cell r="K678">
            <v>1901198</v>
          </cell>
          <cell r="L678">
            <v>4337641</v>
          </cell>
          <cell r="M678">
            <v>39291</v>
          </cell>
          <cell r="N678">
            <v>7891</v>
          </cell>
          <cell r="O678">
            <v>0</v>
          </cell>
          <cell r="P678">
            <v>2080454</v>
          </cell>
          <cell r="Q678">
            <v>11206181</v>
          </cell>
          <cell r="R678">
            <v>778550</v>
          </cell>
          <cell r="S678">
            <v>1015877</v>
          </cell>
          <cell r="T678">
            <v>0</v>
          </cell>
          <cell r="U678">
            <v>1041442</v>
          </cell>
          <cell r="V678">
            <v>156051</v>
          </cell>
          <cell r="W678">
            <v>561460</v>
          </cell>
          <cell r="X678">
            <v>781085</v>
          </cell>
          <cell r="Y678">
            <v>1460809</v>
          </cell>
          <cell r="Z678">
            <v>5795274</v>
          </cell>
          <cell r="AA678">
            <v>3438474</v>
          </cell>
          <cell r="AB678">
            <v>9233748</v>
          </cell>
          <cell r="AC678">
            <v>2080454</v>
          </cell>
          <cell r="AD678">
            <v>11314202</v>
          </cell>
          <cell r="AE678">
            <v>-108021</v>
          </cell>
          <cell r="AF678">
            <v>16967728</v>
          </cell>
          <cell r="AG678">
            <v>16859707</v>
          </cell>
        </row>
        <row r="679">
          <cell r="A679" t="str">
            <v>687</v>
          </cell>
          <cell r="B679" t="str">
            <v>GRAETTINGER</v>
          </cell>
          <cell r="C679">
            <v>228352</v>
          </cell>
          <cell r="D679">
            <v>0</v>
          </cell>
          <cell r="E679">
            <v>228352</v>
          </cell>
          <cell r="F679">
            <v>0</v>
          </cell>
          <cell r="G679">
            <v>0</v>
          </cell>
          <cell r="H679">
            <v>137353</v>
          </cell>
          <cell r="I679">
            <v>6484</v>
          </cell>
          <cell r="J679">
            <v>8000</v>
          </cell>
          <cell r="K679">
            <v>143636</v>
          </cell>
          <cell r="L679">
            <v>2165020</v>
          </cell>
          <cell r="M679">
            <v>0</v>
          </cell>
          <cell r="N679">
            <v>54000</v>
          </cell>
          <cell r="O679">
            <v>0</v>
          </cell>
          <cell r="P679">
            <v>76110</v>
          </cell>
          <cell r="Q679">
            <v>2818955</v>
          </cell>
          <cell r="R679">
            <v>56969</v>
          </cell>
          <cell r="S679">
            <v>320379</v>
          </cell>
          <cell r="T679">
            <v>3350</v>
          </cell>
          <cell r="U679">
            <v>153510</v>
          </cell>
          <cell r="V679">
            <v>37682</v>
          </cell>
          <cell r="W679">
            <v>78858</v>
          </cell>
          <cell r="X679">
            <v>0</v>
          </cell>
          <cell r="Y679">
            <v>51348</v>
          </cell>
          <cell r="Z679">
            <v>702096</v>
          </cell>
          <cell r="AA679">
            <v>2577818</v>
          </cell>
          <cell r="AB679">
            <v>3279914</v>
          </cell>
          <cell r="AC679">
            <v>76110</v>
          </cell>
          <cell r="AD679">
            <v>3356024</v>
          </cell>
          <cell r="AE679">
            <v>-537069</v>
          </cell>
          <cell r="AF679">
            <v>2898062</v>
          </cell>
          <cell r="AG679">
            <v>2360993</v>
          </cell>
        </row>
        <row r="680">
          <cell r="A680" t="str">
            <v>688</v>
          </cell>
          <cell r="B680" t="str">
            <v>MALLARD</v>
          </cell>
          <cell r="C680">
            <v>109407</v>
          </cell>
          <cell r="D680">
            <v>0</v>
          </cell>
          <cell r="E680">
            <v>109407</v>
          </cell>
          <cell r="F680">
            <v>0</v>
          </cell>
          <cell r="G680">
            <v>7841</v>
          </cell>
          <cell r="H680">
            <v>30543</v>
          </cell>
          <cell r="I680">
            <v>1130</v>
          </cell>
          <cell r="J680">
            <v>6950</v>
          </cell>
          <cell r="K680">
            <v>113589</v>
          </cell>
          <cell r="L680">
            <v>125210</v>
          </cell>
          <cell r="M680">
            <v>0</v>
          </cell>
          <cell r="N680">
            <v>14570</v>
          </cell>
          <cell r="O680">
            <v>0</v>
          </cell>
          <cell r="P680">
            <v>42455</v>
          </cell>
          <cell r="Q680">
            <v>451695</v>
          </cell>
          <cell r="R680">
            <v>31760</v>
          </cell>
          <cell r="S680">
            <v>98045</v>
          </cell>
          <cell r="T680">
            <v>1800</v>
          </cell>
          <cell r="U680">
            <v>47172</v>
          </cell>
          <cell r="V680">
            <v>4644</v>
          </cell>
          <cell r="W680">
            <v>57230</v>
          </cell>
          <cell r="X680">
            <v>0</v>
          </cell>
          <cell r="Y680">
            <v>0</v>
          </cell>
          <cell r="Z680">
            <v>240651</v>
          </cell>
          <cell r="AA680">
            <v>147681</v>
          </cell>
          <cell r="AB680">
            <v>388332</v>
          </cell>
          <cell r="AC680">
            <v>42455</v>
          </cell>
          <cell r="AD680">
            <v>430787</v>
          </cell>
          <cell r="AE680">
            <v>20908</v>
          </cell>
          <cell r="AF680">
            <v>411816</v>
          </cell>
          <cell r="AG680">
            <v>432724</v>
          </cell>
        </row>
        <row r="681">
          <cell r="A681" t="str">
            <v>689</v>
          </cell>
          <cell r="B681" t="str">
            <v>RODMAN</v>
          </cell>
          <cell r="C681">
            <v>13032</v>
          </cell>
          <cell r="D681">
            <v>0</v>
          </cell>
          <cell r="E681">
            <v>13032</v>
          </cell>
          <cell r="F681">
            <v>0</v>
          </cell>
          <cell r="G681">
            <v>0</v>
          </cell>
          <cell r="H681">
            <v>5426</v>
          </cell>
          <cell r="I681">
            <v>0</v>
          </cell>
          <cell r="J681">
            <v>0</v>
          </cell>
          <cell r="K681">
            <v>8073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26531</v>
          </cell>
          <cell r="R681">
            <v>149</v>
          </cell>
          <cell r="S681">
            <v>6755</v>
          </cell>
          <cell r="T681">
            <v>430</v>
          </cell>
          <cell r="U681">
            <v>0</v>
          </cell>
          <cell r="V681">
            <v>66</v>
          </cell>
          <cell r="W681">
            <v>4963</v>
          </cell>
          <cell r="X681">
            <v>0</v>
          </cell>
          <cell r="Y681">
            <v>0</v>
          </cell>
          <cell r="Z681">
            <v>12363</v>
          </cell>
          <cell r="AA681">
            <v>0</v>
          </cell>
          <cell r="AB681">
            <v>12363</v>
          </cell>
          <cell r="AC681">
            <v>0</v>
          </cell>
          <cell r="AD681">
            <v>12363</v>
          </cell>
          <cell r="AE681">
            <v>14168</v>
          </cell>
          <cell r="AF681">
            <v>60126</v>
          </cell>
          <cell r="AG681">
            <v>74294</v>
          </cell>
        </row>
        <row r="682">
          <cell r="A682" t="str">
            <v>690</v>
          </cell>
          <cell r="B682" t="str">
            <v>RUTHVEN</v>
          </cell>
          <cell r="C682">
            <v>208824</v>
          </cell>
          <cell r="D682">
            <v>0</v>
          </cell>
          <cell r="E682">
            <v>208824</v>
          </cell>
          <cell r="F682">
            <v>0</v>
          </cell>
          <cell r="G682">
            <v>0</v>
          </cell>
          <cell r="H682">
            <v>53167</v>
          </cell>
          <cell r="I682">
            <v>4870</v>
          </cell>
          <cell r="J682">
            <v>4500</v>
          </cell>
          <cell r="K682">
            <v>1803478</v>
          </cell>
          <cell r="L682">
            <v>459210</v>
          </cell>
          <cell r="M682">
            <v>0</v>
          </cell>
          <cell r="N682">
            <v>13000</v>
          </cell>
          <cell r="O682">
            <v>0</v>
          </cell>
          <cell r="P682">
            <v>0</v>
          </cell>
          <cell r="Q682">
            <v>2547049</v>
          </cell>
          <cell r="R682">
            <v>52605</v>
          </cell>
          <cell r="S682">
            <v>201865</v>
          </cell>
          <cell r="T682">
            <v>0</v>
          </cell>
          <cell r="U682">
            <v>106163</v>
          </cell>
          <cell r="V682">
            <v>200</v>
          </cell>
          <cell r="W682">
            <v>50828</v>
          </cell>
          <cell r="X682">
            <v>0</v>
          </cell>
          <cell r="Y682">
            <v>0</v>
          </cell>
          <cell r="Z682">
            <v>411661</v>
          </cell>
          <cell r="AA682">
            <v>333888</v>
          </cell>
          <cell r="AB682">
            <v>745549</v>
          </cell>
          <cell r="AC682">
            <v>0</v>
          </cell>
          <cell r="AD682">
            <v>745549</v>
          </cell>
          <cell r="AE682">
            <v>1801500</v>
          </cell>
          <cell r="AF682">
            <v>1002033</v>
          </cell>
          <cell r="AG682">
            <v>2803533</v>
          </cell>
        </row>
        <row r="683">
          <cell r="A683" t="str">
            <v>691</v>
          </cell>
          <cell r="B683" t="str">
            <v>WEST BEND</v>
          </cell>
          <cell r="C683">
            <v>301678</v>
          </cell>
          <cell r="D683">
            <v>0</v>
          </cell>
          <cell r="E683">
            <v>301678</v>
          </cell>
          <cell r="F683">
            <v>0</v>
          </cell>
          <cell r="G683">
            <v>124190</v>
          </cell>
          <cell r="H683">
            <v>142253</v>
          </cell>
          <cell r="I683">
            <v>1875</v>
          </cell>
          <cell r="J683">
            <v>8350</v>
          </cell>
          <cell r="K683">
            <v>358035</v>
          </cell>
          <cell r="L683">
            <v>3405210</v>
          </cell>
          <cell r="M683">
            <v>0</v>
          </cell>
          <cell r="N683">
            <v>19926</v>
          </cell>
          <cell r="O683">
            <v>0</v>
          </cell>
          <cell r="P683">
            <v>299470</v>
          </cell>
          <cell r="Q683">
            <v>4660987</v>
          </cell>
          <cell r="R683">
            <v>153265</v>
          </cell>
          <cell r="S683">
            <v>352450</v>
          </cell>
          <cell r="T683">
            <v>4600</v>
          </cell>
          <cell r="U683">
            <v>177140</v>
          </cell>
          <cell r="V683">
            <v>224375</v>
          </cell>
          <cell r="W683">
            <v>61370</v>
          </cell>
          <cell r="X683">
            <v>176910</v>
          </cell>
          <cell r="Y683">
            <v>0</v>
          </cell>
          <cell r="Z683">
            <v>1150110</v>
          </cell>
          <cell r="AA683">
            <v>3223795</v>
          </cell>
          <cell r="AB683">
            <v>4373905</v>
          </cell>
          <cell r="AC683">
            <v>299470</v>
          </cell>
          <cell r="AD683">
            <v>4673375</v>
          </cell>
          <cell r="AE683">
            <v>-12388</v>
          </cell>
          <cell r="AF683">
            <v>4185122</v>
          </cell>
          <cell r="AG683">
            <v>4172734</v>
          </cell>
        </row>
        <row r="684">
          <cell r="A684" t="str">
            <v>692</v>
          </cell>
          <cell r="B684" t="str">
            <v>AKRON</v>
          </cell>
          <cell r="C684">
            <v>403847</v>
          </cell>
          <cell r="D684">
            <v>0</v>
          </cell>
          <cell r="E684">
            <v>403847</v>
          </cell>
          <cell r="F684">
            <v>0</v>
          </cell>
          <cell r="G684">
            <v>256841</v>
          </cell>
          <cell r="H684">
            <v>184547</v>
          </cell>
          <cell r="I684">
            <v>3925</v>
          </cell>
          <cell r="J684">
            <v>78515</v>
          </cell>
          <cell r="K684">
            <v>232206</v>
          </cell>
          <cell r="L684">
            <v>5315254</v>
          </cell>
          <cell r="M684">
            <v>0</v>
          </cell>
          <cell r="N684">
            <v>213075</v>
          </cell>
          <cell r="O684">
            <v>0</v>
          </cell>
          <cell r="P684">
            <v>546882</v>
          </cell>
          <cell r="Q684">
            <v>7235092</v>
          </cell>
          <cell r="R684">
            <v>474161</v>
          </cell>
          <cell r="S684">
            <v>506433</v>
          </cell>
          <cell r="T684">
            <v>21220</v>
          </cell>
          <cell r="U684">
            <v>300879</v>
          </cell>
          <cell r="V684">
            <v>104411</v>
          </cell>
          <cell r="W684">
            <v>165654</v>
          </cell>
          <cell r="X684">
            <v>137854</v>
          </cell>
          <cell r="Y684">
            <v>0</v>
          </cell>
          <cell r="Z684">
            <v>1710612</v>
          </cell>
          <cell r="AA684">
            <v>4553775</v>
          </cell>
          <cell r="AB684">
            <v>6264387</v>
          </cell>
          <cell r="AC684">
            <v>546882</v>
          </cell>
          <cell r="AD684">
            <v>6811269</v>
          </cell>
          <cell r="AE684">
            <v>423823</v>
          </cell>
          <cell r="AF684">
            <v>3280557</v>
          </cell>
          <cell r="AG684">
            <v>3704380</v>
          </cell>
        </row>
        <row r="685">
          <cell r="A685" t="str">
            <v>693</v>
          </cell>
          <cell r="B685" t="str">
            <v>BRUNSVILLE</v>
          </cell>
          <cell r="C685">
            <v>57077</v>
          </cell>
          <cell r="D685">
            <v>0</v>
          </cell>
          <cell r="E685">
            <v>57077</v>
          </cell>
          <cell r="F685">
            <v>0</v>
          </cell>
          <cell r="G685">
            <v>0</v>
          </cell>
          <cell r="H685">
            <v>16123</v>
          </cell>
          <cell r="I685">
            <v>1575</v>
          </cell>
          <cell r="J685">
            <v>0</v>
          </cell>
          <cell r="K685">
            <v>55908</v>
          </cell>
          <cell r="L685">
            <v>67000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197683</v>
          </cell>
          <cell r="R685">
            <v>6000</v>
          </cell>
          <cell r="S685">
            <v>49500</v>
          </cell>
          <cell r="T685">
            <v>1000</v>
          </cell>
          <cell r="U685">
            <v>3500</v>
          </cell>
          <cell r="V685">
            <v>8500</v>
          </cell>
          <cell r="W685">
            <v>14000</v>
          </cell>
          <cell r="X685">
            <v>0</v>
          </cell>
          <cell r="Y685">
            <v>0</v>
          </cell>
          <cell r="Z685">
            <v>82500</v>
          </cell>
          <cell r="AA685">
            <v>0</v>
          </cell>
          <cell r="AB685">
            <v>82500</v>
          </cell>
          <cell r="AC685">
            <v>0</v>
          </cell>
          <cell r="AD685">
            <v>82500</v>
          </cell>
          <cell r="AE685">
            <v>115183</v>
          </cell>
          <cell r="AF685">
            <v>-64458</v>
          </cell>
          <cell r="AG685">
            <v>50725</v>
          </cell>
        </row>
        <row r="686">
          <cell r="A686" t="str">
            <v>694</v>
          </cell>
          <cell r="B686" t="str">
            <v>CRAIG</v>
          </cell>
          <cell r="C686">
            <v>63372</v>
          </cell>
          <cell r="D686">
            <v>0</v>
          </cell>
          <cell r="E686">
            <v>63372</v>
          </cell>
          <cell r="F686">
            <v>0</v>
          </cell>
          <cell r="G686">
            <v>0</v>
          </cell>
          <cell r="H686">
            <v>8618</v>
          </cell>
          <cell r="I686">
            <v>0</v>
          </cell>
          <cell r="J686">
            <v>956</v>
          </cell>
          <cell r="K686">
            <v>8000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80946</v>
          </cell>
          <cell r="R686">
            <v>4000</v>
          </cell>
          <cell r="S686">
            <v>36300</v>
          </cell>
          <cell r="T686">
            <v>0</v>
          </cell>
          <cell r="U686">
            <v>9200</v>
          </cell>
          <cell r="V686">
            <v>1000</v>
          </cell>
          <cell r="W686">
            <v>17700</v>
          </cell>
          <cell r="X686">
            <v>0</v>
          </cell>
          <cell r="Y686">
            <v>0</v>
          </cell>
          <cell r="Z686">
            <v>68200</v>
          </cell>
          <cell r="AA686">
            <v>0</v>
          </cell>
          <cell r="AB686">
            <v>68200</v>
          </cell>
          <cell r="AC686">
            <v>0</v>
          </cell>
          <cell r="AD686">
            <v>68200</v>
          </cell>
          <cell r="AE686">
            <v>12746</v>
          </cell>
          <cell r="AF686">
            <v>366462</v>
          </cell>
          <cell r="AG686">
            <v>379208</v>
          </cell>
        </row>
        <row r="687">
          <cell r="A687" t="str">
            <v>695</v>
          </cell>
          <cell r="B687" t="str">
            <v>HINTON</v>
          </cell>
          <cell r="C687">
            <v>442697</v>
          </cell>
          <cell r="D687">
            <v>0</v>
          </cell>
          <cell r="E687">
            <v>442697</v>
          </cell>
          <cell r="F687">
            <v>0</v>
          </cell>
          <cell r="G687">
            <v>70100</v>
          </cell>
          <cell r="H687">
            <v>96281</v>
          </cell>
          <cell r="I687">
            <v>2045</v>
          </cell>
          <cell r="J687">
            <v>29050</v>
          </cell>
          <cell r="K687">
            <v>124628</v>
          </cell>
          <cell r="L687">
            <v>1630800</v>
          </cell>
          <cell r="M687">
            <v>0</v>
          </cell>
          <cell r="N687">
            <v>25000</v>
          </cell>
          <cell r="O687">
            <v>0</v>
          </cell>
          <cell r="P687">
            <v>159695</v>
          </cell>
          <cell r="Q687">
            <v>2580296</v>
          </cell>
          <cell r="R687">
            <v>164466</v>
          </cell>
          <cell r="S687">
            <v>131900</v>
          </cell>
          <cell r="T687">
            <v>0</v>
          </cell>
          <cell r="U687">
            <v>64200</v>
          </cell>
          <cell r="V687">
            <v>1170</v>
          </cell>
          <cell r="W687">
            <v>192330</v>
          </cell>
          <cell r="X687">
            <v>58560</v>
          </cell>
          <cell r="Y687">
            <v>0</v>
          </cell>
          <cell r="Z687">
            <v>612626</v>
          </cell>
          <cell r="AA687">
            <v>1642677</v>
          </cell>
          <cell r="AB687">
            <v>2255303</v>
          </cell>
          <cell r="AC687">
            <v>159695</v>
          </cell>
          <cell r="AD687">
            <v>2414998</v>
          </cell>
          <cell r="AE687">
            <v>165298</v>
          </cell>
          <cell r="AF687">
            <v>2411962</v>
          </cell>
          <cell r="AG687">
            <v>2577260</v>
          </cell>
        </row>
        <row r="688">
          <cell r="A688" t="str">
            <v>696</v>
          </cell>
          <cell r="B688" t="str">
            <v>KINGSLEY</v>
          </cell>
          <cell r="C688">
            <v>564228</v>
          </cell>
          <cell r="D688">
            <v>0</v>
          </cell>
          <cell r="E688">
            <v>564228</v>
          </cell>
          <cell r="F688">
            <v>0</v>
          </cell>
          <cell r="G688">
            <v>60768</v>
          </cell>
          <cell r="H688">
            <v>153278</v>
          </cell>
          <cell r="I688">
            <v>9620</v>
          </cell>
          <cell r="J688">
            <v>45450</v>
          </cell>
          <cell r="K688">
            <v>212455</v>
          </cell>
          <cell r="L688">
            <v>557100</v>
          </cell>
          <cell r="M688">
            <v>0</v>
          </cell>
          <cell r="N688">
            <v>56925</v>
          </cell>
          <cell r="O688">
            <v>7500</v>
          </cell>
          <cell r="P688">
            <v>246863</v>
          </cell>
          <cell r="Q688">
            <v>1914187</v>
          </cell>
          <cell r="R688">
            <v>209900</v>
          </cell>
          <cell r="S688">
            <v>237000</v>
          </cell>
          <cell r="T688">
            <v>200</v>
          </cell>
          <cell r="U688">
            <v>259400</v>
          </cell>
          <cell r="V688">
            <v>96146</v>
          </cell>
          <cell r="W688">
            <v>194650</v>
          </cell>
          <cell r="X688">
            <v>223650</v>
          </cell>
          <cell r="Y688">
            <v>0</v>
          </cell>
          <cell r="Z688">
            <v>1220946</v>
          </cell>
          <cell r="AA688">
            <v>440950</v>
          </cell>
          <cell r="AB688">
            <v>1661896</v>
          </cell>
          <cell r="AC688">
            <v>246863</v>
          </cell>
          <cell r="AD688">
            <v>1908759</v>
          </cell>
          <cell r="AE688">
            <v>5428</v>
          </cell>
          <cell r="AF688">
            <v>2788501</v>
          </cell>
          <cell r="AG688">
            <v>2793929</v>
          </cell>
        </row>
        <row r="689">
          <cell r="A689" t="str">
            <v>697</v>
          </cell>
          <cell r="B689" t="str">
            <v>LE MARS</v>
          </cell>
          <cell r="C689">
            <v>4861978</v>
          </cell>
          <cell r="D689">
            <v>0</v>
          </cell>
          <cell r="E689">
            <v>4861978</v>
          </cell>
          <cell r="F689">
            <v>0</v>
          </cell>
          <cell r="G689">
            <v>3956305</v>
          </cell>
          <cell r="H689">
            <v>1383347</v>
          </cell>
          <cell r="I689">
            <v>77100</v>
          </cell>
          <cell r="J689">
            <v>346770</v>
          </cell>
          <cell r="K689">
            <v>1464735</v>
          </cell>
          <cell r="L689">
            <v>51891550</v>
          </cell>
          <cell r="M689">
            <v>0</v>
          </cell>
          <cell r="N689">
            <v>519000</v>
          </cell>
          <cell r="O689">
            <v>0</v>
          </cell>
          <cell r="P689">
            <v>9229866</v>
          </cell>
          <cell r="Q689">
            <v>73730651</v>
          </cell>
          <cell r="R689">
            <v>3030814</v>
          </cell>
          <cell r="S689">
            <v>1746841</v>
          </cell>
          <cell r="T689">
            <v>0</v>
          </cell>
          <cell r="U689">
            <v>2538213</v>
          </cell>
          <cell r="V689">
            <v>404320</v>
          </cell>
          <cell r="W689">
            <v>1488390</v>
          </cell>
          <cell r="X689">
            <v>1180250</v>
          </cell>
          <cell r="Y689">
            <v>4232743</v>
          </cell>
          <cell r="Z689">
            <v>14621571</v>
          </cell>
          <cell r="AA689">
            <v>49513262</v>
          </cell>
          <cell r="AB689">
            <v>64134833</v>
          </cell>
          <cell r="AC689">
            <v>9229866</v>
          </cell>
          <cell r="AD689">
            <v>73364699</v>
          </cell>
          <cell r="AE689">
            <v>365952</v>
          </cell>
          <cell r="AF689">
            <v>14108318</v>
          </cell>
          <cell r="AG689">
            <v>14474270</v>
          </cell>
        </row>
        <row r="690">
          <cell r="A690" t="str">
            <v>698</v>
          </cell>
          <cell r="B690" t="str">
            <v>MERRILL</v>
          </cell>
          <cell r="C690">
            <v>181518</v>
          </cell>
          <cell r="D690">
            <v>0</v>
          </cell>
          <cell r="E690">
            <v>181518</v>
          </cell>
          <cell r="F690">
            <v>0</v>
          </cell>
          <cell r="G690">
            <v>0</v>
          </cell>
          <cell r="H690">
            <v>77696</v>
          </cell>
          <cell r="I690">
            <v>400</v>
          </cell>
          <cell r="J690">
            <v>18325</v>
          </cell>
          <cell r="K690">
            <v>180733</v>
          </cell>
          <cell r="L690">
            <v>194200</v>
          </cell>
          <cell r="M690">
            <v>0</v>
          </cell>
          <cell r="N690">
            <v>30140</v>
          </cell>
          <cell r="O690">
            <v>0</v>
          </cell>
          <cell r="P690">
            <v>0</v>
          </cell>
          <cell r="Q690">
            <v>683012</v>
          </cell>
          <cell r="R690">
            <v>169803</v>
          </cell>
          <cell r="S690">
            <v>141979</v>
          </cell>
          <cell r="T690">
            <v>0</v>
          </cell>
          <cell r="U690">
            <v>93562</v>
          </cell>
          <cell r="V690">
            <v>25000</v>
          </cell>
          <cell r="W690">
            <v>114602</v>
          </cell>
          <cell r="X690">
            <v>0</v>
          </cell>
          <cell r="Y690">
            <v>0</v>
          </cell>
          <cell r="Z690">
            <v>544946</v>
          </cell>
          <cell r="AA690">
            <v>124929</v>
          </cell>
          <cell r="AB690">
            <v>669875</v>
          </cell>
          <cell r="AC690">
            <v>0</v>
          </cell>
          <cell r="AD690">
            <v>669875</v>
          </cell>
          <cell r="AE690">
            <v>13137</v>
          </cell>
          <cell r="AF690">
            <v>305052</v>
          </cell>
          <cell r="AG690">
            <v>318189</v>
          </cell>
        </row>
        <row r="691">
          <cell r="A691" t="str">
            <v>699</v>
          </cell>
          <cell r="B691" t="str">
            <v>OYENS</v>
          </cell>
          <cell r="C691">
            <v>37443</v>
          </cell>
          <cell r="D691">
            <v>0</v>
          </cell>
          <cell r="E691">
            <v>37443</v>
          </cell>
          <cell r="F691">
            <v>0</v>
          </cell>
          <cell r="G691">
            <v>12903</v>
          </cell>
          <cell r="H691">
            <v>10382</v>
          </cell>
          <cell r="I691">
            <v>0</v>
          </cell>
          <cell r="J691">
            <v>891</v>
          </cell>
          <cell r="K691">
            <v>13319.15</v>
          </cell>
          <cell r="L691">
            <v>59500</v>
          </cell>
          <cell r="M691">
            <v>0</v>
          </cell>
          <cell r="N691">
            <v>0</v>
          </cell>
          <cell r="O691">
            <v>0</v>
          </cell>
          <cell r="P691">
            <v>29778</v>
          </cell>
          <cell r="Q691">
            <v>164216.15</v>
          </cell>
          <cell r="R691">
            <v>23700</v>
          </cell>
          <cell r="S691">
            <v>14200</v>
          </cell>
          <cell r="T691">
            <v>250</v>
          </cell>
          <cell r="U691">
            <v>537</v>
          </cell>
          <cell r="V691">
            <v>5600</v>
          </cell>
          <cell r="W691">
            <v>27000</v>
          </cell>
          <cell r="X691">
            <v>29778</v>
          </cell>
          <cell r="Y691">
            <v>0</v>
          </cell>
          <cell r="Z691">
            <v>101065</v>
          </cell>
          <cell r="AA691">
            <v>23149</v>
          </cell>
          <cell r="AB691">
            <v>124214</v>
          </cell>
          <cell r="AC691">
            <v>29778</v>
          </cell>
          <cell r="AD691">
            <v>153992</v>
          </cell>
          <cell r="AE691">
            <v>10224.149999999994</v>
          </cell>
          <cell r="AF691">
            <v>165137</v>
          </cell>
          <cell r="AG691">
            <v>175361.15</v>
          </cell>
        </row>
        <row r="692">
          <cell r="A692" t="str">
            <v>700</v>
          </cell>
          <cell r="B692" t="str">
            <v>REMSEN</v>
          </cell>
          <cell r="C692">
            <v>703334</v>
          </cell>
          <cell r="D692">
            <v>0</v>
          </cell>
          <cell r="E692">
            <v>703334</v>
          </cell>
          <cell r="F692">
            <v>0</v>
          </cell>
          <cell r="G692">
            <v>86450</v>
          </cell>
          <cell r="H692">
            <v>180000</v>
          </cell>
          <cell r="I692">
            <v>11850</v>
          </cell>
          <cell r="J692">
            <v>61706</v>
          </cell>
          <cell r="K692">
            <v>318500.2</v>
          </cell>
          <cell r="L692">
            <v>4099980</v>
          </cell>
          <cell r="M692">
            <v>0</v>
          </cell>
          <cell r="N692">
            <v>38400</v>
          </cell>
          <cell r="O692">
            <v>0</v>
          </cell>
          <cell r="P692">
            <v>724117</v>
          </cell>
          <cell r="Q692">
            <v>6224337.2000000002</v>
          </cell>
          <cell r="R692">
            <v>381859</v>
          </cell>
          <cell r="S692">
            <v>527438</v>
          </cell>
          <cell r="T692">
            <v>7300</v>
          </cell>
          <cell r="U692">
            <v>154208</v>
          </cell>
          <cell r="V692">
            <v>107300</v>
          </cell>
          <cell r="W692">
            <v>146844</v>
          </cell>
          <cell r="X692">
            <v>121188</v>
          </cell>
          <cell r="Y692">
            <v>420000</v>
          </cell>
          <cell r="Z692">
            <v>1866137</v>
          </cell>
          <cell r="AA692">
            <v>3995657</v>
          </cell>
          <cell r="AB692">
            <v>5861794</v>
          </cell>
          <cell r="AC692">
            <v>724117</v>
          </cell>
          <cell r="AD692">
            <v>6585911</v>
          </cell>
          <cell r="AE692">
            <v>-361573.8</v>
          </cell>
          <cell r="AF692">
            <v>3991693</v>
          </cell>
          <cell r="AG692">
            <v>3630119.2</v>
          </cell>
        </row>
        <row r="693">
          <cell r="A693" t="str">
            <v>701</v>
          </cell>
          <cell r="B693" t="str">
            <v>STRUBLE</v>
          </cell>
          <cell r="C693">
            <v>11999</v>
          </cell>
          <cell r="D693">
            <v>0</v>
          </cell>
          <cell r="E693">
            <v>11999</v>
          </cell>
          <cell r="F693">
            <v>0</v>
          </cell>
          <cell r="G693">
            <v>0</v>
          </cell>
          <cell r="H693">
            <v>2454</v>
          </cell>
          <cell r="I693">
            <v>0</v>
          </cell>
          <cell r="J693">
            <v>0</v>
          </cell>
          <cell r="K693">
            <v>8268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22721</v>
          </cell>
          <cell r="R693">
            <v>654</v>
          </cell>
          <cell r="S693">
            <v>11181</v>
          </cell>
          <cell r="T693">
            <v>250</v>
          </cell>
          <cell r="U693">
            <v>200</v>
          </cell>
          <cell r="V693">
            <v>700</v>
          </cell>
          <cell r="W693">
            <v>9736</v>
          </cell>
          <cell r="X693">
            <v>0</v>
          </cell>
          <cell r="Y693">
            <v>0</v>
          </cell>
          <cell r="Z693">
            <v>22721</v>
          </cell>
          <cell r="AA693">
            <v>0</v>
          </cell>
          <cell r="AB693">
            <v>22721</v>
          </cell>
          <cell r="AC693">
            <v>0</v>
          </cell>
          <cell r="AD693">
            <v>22721</v>
          </cell>
          <cell r="AE693">
            <v>0</v>
          </cell>
          <cell r="AF693">
            <v>20096</v>
          </cell>
          <cell r="AG693">
            <v>20096</v>
          </cell>
        </row>
        <row r="694">
          <cell r="A694" t="str">
            <v>702</v>
          </cell>
          <cell r="B694" t="str">
            <v>WESTFIELD</v>
          </cell>
          <cell r="C694">
            <v>16912</v>
          </cell>
          <cell r="D694">
            <v>0</v>
          </cell>
          <cell r="E694">
            <v>16912</v>
          </cell>
          <cell r="F694">
            <v>0</v>
          </cell>
          <cell r="G694">
            <v>0</v>
          </cell>
          <cell r="H694">
            <v>16312</v>
          </cell>
          <cell r="I694">
            <v>500</v>
          </cell>
          <cell r="J694">
            <v>3000</v>
          </cell>
          <cell r="K694">
            <v>0</v>
          </cell>
          <cell r="L694">
            <v>119000</v>
          </cell>
          <cell r="M694">
            <v>0</v>
          </cell>
          <cell r="N694">
            <v>600</v>
          </cell>
          <cell r="O694">
            <v>0</v>
          </cell>
          <cell r="P694">
            <v>0</v>
          </cell>
          <cell r="Q694">
            <v>156324</v>
          </cell>
          <cell r="R694">
            <v>1750</v>
          </cell>
          <cell r="S694">
            <v>15000</v>
          </cell>
          <cell r="T694">
            <v>250</v>
          </cell>
          <cell r="U694">
            <v>6000</v>
          </cell>
          <cell r="V694">
            <v>250</v>
          </cell>
          <cell r="W694">
            <v>13850</v>
          </cell>
          <cell r="X694">
            <v>0</v>
          </cell>
          <cell r="Y694">
            <v>0</v>
          </cell>
          <cell r="Z694">
            <v>37100</v>
          </cell>
          <cell r="AA694">
            <v>158000</v>
          </cell>
          <cell r="AB694">
            <v>195100</v>
          </cell>
          <cell r="AC694">
            <v>0</v>
          </cell>
          <cell r="AD694">
            <v>195100</v>
          </cell>
          <cell r="AE694">
            <v>-38776</v>
          </cell>
          <cell r="AF694">
            <v>374505</v>
          </cell>
          <cell r="AG694">
            <v>335729</v>
          </cell>
        </row>
        <row r="695">
          <cell r="A695" t="str">
            <v>703</v>
          </cell>
          <cell r="B695" t="str">
            <v>FONDA</v>
          </cell>
          <cell r="C695">
            <v>214713</v>
          </cell>
          <cell r="D695">
            <v>0</v>
          </cell>
          <cell r="E695">
            <v>214713</v>
          </cell>
          <cell r="F695">
            <v>0</v>
          </cell>
          <cell r="G695">
            <v>25000</v>
          </cell>
          <cell r="H695">
            <v>58948</v>
          </cell>
          <cell r="I695">
            <v>2053</v>
          </cell>
          <cell r="J695">
            <v>17780</v>
          </cell>
          <cell r="K695">
            <v>168021</v>
          </cell>
          <cell r="L695">
            <v>856125</v>
          </cell>
          <cell r="M695">
            <v>17000</v>
          </cell>
          <cell r="N695">
            <v>21380</v>
          </cell>
          <cell r="O695">
            <v>0</v>
          </cell>
          <cell r="P695">
            <v>170998</v>
          </cell>
          <cell r="Q695">
            <v>1552018</v>
          </cell>
          <cell r="R695">
            <v>137309</v>
          </cell>
          <cell r="S695">
            <v>122717</v>
          </cell>
          <cell r="T695">
            <v>2100</v>
          </cell>
          <cell r="U695">
            <v>92727</v>
          </cell>
          <cell r="V695">
            <v>9250</v>
          </cell>
          <cell r="W695">
            <v>125733</v>
          </cell>
          <cell r="X695">
            <v>119500</v>
          </cell>
          <cell r="Y695">
            <v>0</v>
          </cell>
          <cell r="Z695">
            <v>609336</v>
          </cell>
          <cell r="AA695">
            <v>723976</v>
          </cell>
          <cell r="AB695">
            <v>1333312</v>
          </cell>
          <cell r="AC695">
            <v>170998</v>
          </cell>
          <cell r="AD695">
            <v>1504310</v>
          </cell>
          <cell r="AE695">
            <v>47708</v>
          </cell>
          <cell r="AF695">
            <v>320957</v>
          </cell>
          <cell r="AG695">
            <v>368665</v>
          </cell>
        </row>
        <row r="696">
          <cell r="A696" t="str">
            <v>704</v>
          </cell>
          <cell r="B696" t="str">
            <v>GILMORE CITY</v>
          </cell>
          <cell r="C696">
            <v>119155</v>
          </cell>
          <cell r="D696">
            <v>0</v>
          </cell>
          <cell r="E696">
            <v>119155</v>
          </cell>
          <cell r="F696">
            <v>0</v>
          </cell>
          <cell r="G696">
            <v>13750</v>
          </cell>
          <cell r="H696">
            <v>47451</v>
          </cell>
          <cell r="I696">
            <v>1005</v>
          </cell>
          <cell r="J696">
            <v>10600</v>
          </cell>
          <cell r="K696">
            <v>921218</v>
          </cell>
          <cell r="L696">
            <v>787302</v>
          </cell>
          <cell r="M696">
            <v>0</v>
          </cell>
          <cell r="N696">
            <v>12650</v>
          </cell>
          <cell r="O696">
            <v>1300000</v>
          </cell>
          <cell r="P696">
            <v>46312</v>
          </cell>
          <cell r="Q696">
            <v>3259443</v>
          </cell>
          <cell r="R696">
            <v>103601</v>
          </cell>
          <cell r="S696">
            <v>144750</v>
          </cell>
          <cell r="T696">
            <v>1800</v>
          </cell>
          <cell r="U696">
            <v>66335</v>
          </cell>
          <cell r="V696">
            <v>5000</v>
          </cell>
          <cell r="W696">
            <v>79275</v>
          </cell>
          <cell r="X696">
            <v>0</v>
          </cell>
          <cell r="Y696">
            <v>0</v>
          </cell>
          <cell r="Z696">
            <v>400761</v>
          </cell>
          <cell r="AA696">
            <v>2229420</v>
          </cell>
          <cell r="AB696">
            <v>2630181</v>
          </cell>
          <cell r="AC696">
            <v>46312</v>
          </cell>
          <cell r="AD696">
            <v>2676493</v>
          </cell>
          <cell r="AE696">
            <v>582950</v>
          </cell>
          <cell r="AF696">
            <v>1759645</v>
          </cell>
          <cell r="AG696">
            <v>2342595</v>
          </cell>
        </row>
        <row r="697">
          <cell r="A697" t="str">
            <v>705</v>
          </cell>
          <cell r="B697" t="str">
            <v>HAVELOCK</v>
          </cell>
          <cell r="C697">
            <v>53904</v>
          </cell>
          <cell r="D697">
            <v>0</v>
          </cell>
          <cell r="E697">
            <v>53904</v>
          </cell>
          <cell r="F697">
            <v>0</v>
          </cell>
          <cell r="G697">
            <v>0</v>
          </cell>
          <cell r="H697">
            <v>5216</v>
          </cell>
          <cell r="I697">
            <v>0</v>
          </cell>
          <cell r="J697">
            <v>840</v>
          </cell>
          <cell r="K697">
            <v>39285</v>
          </cell>
          <cell r="L697">
            <v>48100</v>
          </cell>
          <cell r="M697">
            <v>0</v>
          </cell>
          <cell r="N697">
            <v>1000</v>
          </cell>
          <cell r="O697">
            <v>0</v>
          </cell>
          <cell r="P697">
            <v>11345</v>
          </cell>
          <cell r="Q697">
            <v>159690</v>
          </cell>
          <cell r="R697">
            <v>14100</v>
          </cell>
          <cell r="S697">
            <v>49698</v>
          </cell>
          <cell r="T697">
            <v>940</v>
          </cell>
          <cell r="U697">
            <v>21703</v>
          </cell>
          <cell r="V697">
            <v>0</v>
          </cell>
          <cell r="W697">
            <v>29136</v>
          </cell>
          <cell r="X697">
            <v>7077</v>
          </cell>
          <cell r="Y697">
            <v>0</v>
          </cell>
          <cell r="Z697">
            <v>122654</v>
          </cell>
          <cell r="AA697">
            <v>64686</v>
          </cell>
          <cell r="AB697">
            <v>187340</v>
          </cell>
          <cell r="AC697">
            <v>11345</v>
          </cell>
          <cell r="AD697">
            <v>198685</v>
          </cell>
          <cell r="AE697">
            <v>-38995</v>
          </cell>
          <cell r="AF697">
            <v>262432</v>
          </cell>
          <cell r="AG697">
            <v>223437</v>
          </cell>
        </row>
        <row r="698">
          <cell r="A698" t="str">
            <v>706</v>
          </cell>
          <cell r="B698" t="str">
            <v>LAURENS</v>
          </cell>
          <cell r="C698">
            <v>649712</v>
          </cell>
          <cell r="D698">
            <v>0</v>
          </cell>
          <cell r="E698">
            <v>649712</v>
          </cell>
          <cell r="F698">
            <v>0</v>
          </cell>
          <cell r="G698">
            <v>103000</v>
          </cell>
          <cell r="H698">
            <v>111089</v>
          </cell>
          <cell r="I698">
            <v>2540</v>
          </cell>
          <cell r="J698">
            <v>21404</v>
          </cell>
          <cell r="K698">
            <v>245415</v>
          </cell>
          <cell r="L698">
            <v>1227344</v>
          </cell>
          <cell r="M698">
            <v>500</v>
          </cell>
          <cell r="N698">
            <v>47600</v>
          </cell>
          <cell r="O698">
            <v>0</v>
          </cell>
          <cell r="P698">
            <v>244548</v>
          </cell>
          <cell r="Q698">
            <v>2653152</v>
          </cell>
          <cell r="R698">
            <v>407490</v>
          </cell>
          <cell r="S698">
            <v>165500</v>
          </cell>
          <cell r="T698">
            <v>0</v>
          </cell>
          <cell r="U698">
            <v>265585</v>
          </cell>
          <cell r="V698">
            <v>37500</v>
          </cell>
          <cell r="W698">
            <v>112300</v>
          </cell>
          <cell r="X698">
            <v>292748</v>
          </cell>
          <cell r="Y698">
            <v>324800</v>
          </cell>
          <cell r="Z698">
            <v>1605923</v>
          </cell>
          <cell r="AA698">
            <v>1129503</v>
          </cell>
          <cell r="AB698">
            <v>2735426</v>
          </cell>
          <cell r="AC698">
            <v>244548</v>
          </cell>
          <cell r="AD698">
            <v>2979974</v>
          </cell>
          <cell r="AE698">
            <v>-326822</v>
          </cell>
          <cell r="AF698">
            <v>1428227</v>
          </cell>
          <cell r="AG698">
            <v>1101405</v>
          </cell>
        </row>
        <row r="699">
          <cell r="A699" t="str">
            <v>707</v>
          </cell>
          <cell r="B699" t="str">
            <v>PALMER</v>
          </cell>
          <cell r="C699">
            <v>39645</v>
          </cell>
          <cell r="D699">
            <v>0</v>
          </cell>
          <cell r="E699">
            <v>39645</v>
          </cell>
          <cell r="F699">
            <v>0</v>
          </cell>
          <cell r="G699">
            <v>0</v>
          </cell>
          <cell r="H699">
            <v>12957</v>
          </cell>
          <cell r="I699">
            <v>410</v>
          </cell>
          <cell r="J699">
            <v>450</v>
          </cell>
          <cell r="K699">
            <v>43182</v>
          </cell>
          <cell r="L699">
            <v>103500</v>
          </cell>
          <cell r="M699">
            <v>0</v>
          </cell>
          <cell r="N699">
            <v>5500</v>
          </cell>
          <cell r="O699">
            <v>0</v>
          </cell>
          <cell r="P699">
            <v>0</v>
          </cell>
          <cell r="Q699">
            <v>205644</v>
          </cell>
          <cell r="R699">
            <v>10120</v>
          </cell>
          <cell r="S699">
            <v>46756</v>
          </cell>
          <cell r="T699">
            <v>1200</v>
          </cell>
          <cell r="U699">
            <v>32404</v>
          </cell>
          <cell r="V699">
            <v>3400</v>
          </cell>
          <cell r="W699">
            <v>26204</v>
          </cell>
          <cell r="X699">
            <v>0</v>
          </cell>
          <cell r="Y699">
            <v>0</v>
          </cell>
          <cell r="Z699">
            <v>120084</v>
          </cell>
          <cell r="AA699">
            <v>85560</v>
          </cell>
          <cell r="AB699">
            <v>205644</v>
          </cell>
          <cell r="AC699">
            <v>0</v>
          </cell>
          <cell r="AD699">
            <v>205644</v>
          </cell>
          <cell r="AE699">
            <v>0</v>
          </cell>
          <cell r="AF699">
            <v>284317</v>
          </cell>
          <cell r="AG699">
            <v>284317</v>
          </cell>
        </row>
        <row r="700">
          <cell r="A700" t="str">
            <v>708</v>
          </cell>
          <cell r="B700" t="str">
            <v>PLOVER</v>
          </cell>
          <cell r="C700">
            <v>27424</v>
          </cell>
          <cell r="D700">
            <v>0</v>
          </cell>
          <cell r="E700">
            <v>27424</v>
          </cell>
          <cell r="F700">
            <v>0</v>
          </cell>
          <cell r="G700">
            <v>0</v>
          </cell>
          <cell r="H700">
            <v>8290</v>
          </cell>
          <cell r="I700">
            <v>0</v>
          </cell>
          <cell r="J700">
            <v>0</v>
          </cell>
          <cell r="K700">
            <v>16900</v>
          </cell>
          <cell r="L700">
            <v>53000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105614</v>
          </cell>
          <cell r="R700">
            <v>11000</v>
          </cell>
          <cell r="S700">
            <v>19700</v>
          </cell>
          <cell r="T700">
            <v>0</v>
          </cell>
          <cell r="U700">
            <v>14200</v>
          </cell>
          <cell r="V700">
            <v>500</v>
          </cell>
          <cell r="W700">
            <v>23750</v>
          </cell>
          <cell r="X700">
            <v>5950</v>
          </cell>
          <cell r="Y700">
            <v>35000</v>
          </cell>
          <cell r="Z700">
            <v>110100</v>
          </cell>
          <cell r="AA700">
            <v>27200</v>
          </cell>
          <cell r="AB700">
            <v>137300</v>
          </cell>
          <cell r="AC700">
            <v>0</v>
          </cell>
          <cell r="AD700">
            <v>137300</v>
          </cell>
          <cell r="AE700">
            <v>-31686</v>
          </cell>
          <cell r="AF700">
            <v>33079</v>
          </cell>
          <cell r="AG700">
            <v>1393</v>
          </cell>
        </row>
        <row r="701">
          <cell r="A701" t="str">
            <v>709</v>
          </cell>
          <cell r="B701" t="str">
            <v>POCAHONTAS</v>
          </cell>
          <cell r="C701">
            <v>821423</v>
          </cell>
          <cell r="D701">
            <v>0</v>
          </cell>
          <cell r="E701">
            <v>821423</v>
          </cell>
          <cell r="F701">
            <v>0</v>
          </cell>
          <cell r="G701">
            <v>104400</v>
          </cell>
          <cell r="H701">
            <v>186541</v>
          </cell>
          <cell r="I701">
            <v>5675</v>
          </cell>
          <cell r="J701">
            <v>35640</v>
          </cell>
          <cell r="K701">
            <v>560731</v>
          </cell>
          <cell r="L701">
            <v>3470600</v>
          </cell>
          <cell r="M701">
            <v>0</v>
          </cell>
          <cell r="N701">
            <v>94000</v>
          </cell>
          <cell r="O701">
            <v>0</v>
          </cell>
          <cell r="P701">
            <v>497077</v>
          </cell>
          <cell r="Q701">
            <v>5776087</v>
          </cell>
          <cell r="R701">
            <v>339375</v>
          </cell>
          <cell r="S701">
            <v>679275</v>
          </cell>
          <cell r="T701">
            <v>0</v>
          </cell>
          <cell r="U701">
            <v>246407</v>
          </cell>
          <cell r="V701">
            <v>382750</v>
          </cell>
          <cell r="W701">
            <v>303100</v>
          </cell>
          <cell r="X701">
            <v>189742</v>
          </cell>
          <cell r="Y701">
            <v>136500</v>
          </cell>
          <cell r="Z701">
            <v>2277149</v>
          </cell>
          <cell r="AA701">
            <v>2814820</v>
          </cell>
          <cell r="AB701">
            <v>5091969</v>
          </cell>
          <cell r="AC701">
            <v>497077</v>
          </cell>
          <cell r="AD701">
            <v>5589046</v>
          </cell>
          <cell r="AE701">
            <v>187041</v>
          </cell>
          <cell r="AF701">
            <v>3334390</v>
          </cell>
          <cell r="AG701">
            <v>3521431</v>
          </cell>
        </row>
        <row r="702">
          <cell r="A702" t="str">
            <v>710</v>
          </cell>
          <cell r="B702" t="str">
            <v>ROLFE</v>
          </cell>
          <cell r="C702">
            <v>189684</v>
          </cell>
          <cell r="D702">
            <v>0</v>
          </cell>
          <cell r="E702">
            <v>189684</v>
          </cell>
          <cell r="F702">
            <v>0</v>
          </cell>
          <cell r="G702">
            <v>0</v>
          </cell>
          <cell r="H702">
            <v>52194</v>
          </cell>
          <cell r="I702">
            <v>1800</v>
          </cell>
          <cell r="J702">
            <v>3400</v>
          </cell>
          <cell r="K702">
            <v>181827</v>
          </cell>
          <cell r="L702">
            <v>665650</v>
          </cell>
          <cell r="M702">
            <v>0</v>
          </cell>
          <cell r="N702">
            <v>6000</v>
          </cell>
          <cell r="O702">
            <v>0</v>
          </cell>
          <cell r="P702">
            <v>74982</v>
          </cell>
          <cell r="Q702">
            <v>1175537</v>
          </cell>
          <cell r="R702">
            <v>71700</v>
          </cell>
          <cell r="S702">
            <v>55500</v>
          </cell>
          <cell r="T702">
            <v>0</v>
          </cell>
          <cell r="U702">
            <v>104595</v>
          </cell>
          <cell r="V702">
            <v>4950</v>
          </cell>
          <cell r="W702">
            <v>68600</v>
          </cell>
          <cell r="X702">
            <v>79915</v>
          </cell>
          <cell r="Y702">
            <v>75000</v>
          </cell>
          <cell r="Z702">
            <v>460260</v>
          </cell>
          <cell r="AA702">
            <v>610375</v>
          </cell>
          <cell r="AB702">
            <v>1070635</v>
          </cell>
          <cell r="AC702">
            <v>74982</v>
          </cell>
          <cell r="AD702">
            <v>1145617</v>
          </cell>
          <cell r="AE702">
            <v>29920</v>
          </cell>
          <cell r="AF702">
            <v>1009760</v>
          </cell>
          <cell r="AG702">
            <v>1039680</v>
          </cell>
        </row>
        <row r="703">
          <cell r="A703" t="str">
            <v>711</v>
          </cell>
          <cell r="B703" t="str">
            <v>VARINA</v>
          </cell>
          <cell r="C703">
            <v>8391</v>
          </cell>
          <cell r="D703">
            <v>0</v>
          </cell>
          <cell r="E703">
            <v>8391</v>
          </cell>
          <cell r="F703">
            <v>0</v>
          </cell>
          <cell r="G703">
            <v>0</v>
          </cell>
          <cell r="H703">
            <v>5546</v>
          </cell>
          <cell r="I703">
            <v>0</v>
          </cell>
          <cell r="J703">
            <v>200</v>
          </cell>
          <cell r="K703">
            <v>17588.2</v>
          </cell>
          <cell r="L703">
            <v>20000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51725.2</v>
          </cell>
          <cell r="R703">
            <v>332</v>
          </cell>
          <cell r="S703">
            <v>19450</v>
          </cell>
          <cell r="T703">
            <v>36</v>
          </cell>
          <cell r="U703">
            <v>11000</v>
          </cell>
          <cell r="V703">
            <v>0</v>
          </cell>
          <cell r="W703">
            <v>10300</v>
          </cell>
          <cell r="X703">
            <v>500</v>
          </cell>
          <cell r="Y703">
            <v>0</v>
          </cell>
          <cell r="Z703">
            <v>41618</v>
          </cell>
          <cell r="AA703">
            <v>22000</v>
          </cell>
          <cell r="AB703">
            <v>63618</v>
          </cell>
          <cell r="AC703">
            <v>0</v>
          </cell>
          <cell r="AD703">
            <v>63618</v>
          </cell>
          <cell r="AE703">
            <v>-11892.800000000001</v>
          </cell>
          <cell r="AF703">
            <v>166782</v>
          </cell>
          <cell r="AG703">
            <v>154889.20000000001</v>
          </cell>
        </row>
        <row r="704">
          <cell r="A704" t="str">
            <v>712</v>
          </cell>
          <cell r="B704" t="str">
            <v>ALLEMAN</v>
          </cell>
          <cell r="C704">
            <v>197648</v>
          </cell>
          <cell r="D704">
            <v>0</v>
          </cell>
          <cell r="E704">
            <v>197648</v>
          </cell>
          <cell r="F704">
            <v>0</v>
          </cell>
          <cell r="G704">
            <v>0</v>
          </cell>
          <cell r="H704">
            <v>3528</v>
          </cell>
          <cell r="I704">
            <v>0</v>
          </cell>
          <cell r="J704">
            <v>105</v>
          </cell>
          <cell r="K704">
            <v>28000</v>
          </cell>
          <cell r="L704">
            <v>84000</v>
          </cell>
          <cell r="M704">
            <v>0</v>
          </cell>
          <cell r="N704">
            <v>2400</v>
          </cell>
          <cell r="O704">
            <v>0</v>
          </cell>
          <cell r="P704">
            <v>0</v>
          </cell>
          <cell r="Q704">
            <v>315681</v>
          </cell>
          <cell r="R704">
            <v>29224</v>
          </cell>
          <cell r="S704">
            <v>130693</v>
          </cell>
          <cell r="T704">
            <v>0</v>
          </cell>
          <cell r="U704">
            <v>4550</v>
          </cell>
          <cell r="V704">
            <v>0</v>
          </cell>
          <cell r="W704">
            <v>49433</v>
          </cell>
          <cell r="X704">
            <v>47761</v>
          </cell>
          <cell r="Y704">
            <v>0</v>
          </cell>
          <cell r="Z704">
            <v>261661</v>
          </cell>
          <cell r="AA704">
            <v>5220</v>
          </cell>
          <cell r="AB704">
            <v>266881</v>
          </cell>
          <cell r="AC704">
            <v>0</v>
          </cell>
          <cell r="AD704">
            <v>266881</v>
          </cell>
          <cell r="AE704">
            <v>48800</v>
          </cell>
          <cell r="AF704">
            <v>233221</v>
          </cell>
          <cell r="AG704">
            <v>282021</v>
          </cell>
        </row>
        <row r="705">
          <cell r="A705" t="str">
            <v>713</v>
          </cell>
          <cell r="B705" t="str">
            <v>ALTOONA</v>
          </cell>
          <cell r="C705">
            <v>6275749</v>
          </cell>
          <cell r="D705">
            <v>0</v>
          </cell>
          <cell r="E705">
            <v>6275749</v>
          </cell>
          <cell r="F705">
            <v>0</v>
          </cell>
          <cell r="G705">
            <v>11889610</v>
          </cell>
          <cell r="H705">
            <v>1969788</v>
          </cell>
          <cell r="I705">
            <v>530000</v>
          </cell>
          <cell r="J705">
            <v>264000</v>
          </cell>
          <cell r="K705">
            <v>3229865</v>
          </cell>
          <cell r="L705">
            <v>10679893</v>
          </cell>
          <cell r="M705">
            <v>45000</v>
          </cell>
          <cell r="N705">
            <v>1007500</v>
          </cell>
          <cell r="O705">
            <v>7700000</v>
          </cell>
          <cell r="P705">
            <v>67158602</v>
          </cell>
          <cell r="Q705">
            <v>110750007</v>
          </cell>
          <cell r="R705">
            <v>6187807</v>
          </cell>
          <cell r="S705">
            <v>1920048</v>
          </cell>
          <cell r="T705">
            <v>20000</v>
          </cell>
          <cell r="U705">
            <v>2814269</v>
          </cell>
          <cell r="V705">
            <v>2470922</v>
          </cell>
          <cell r="W705">
            <v>1215510</v>
          </cell>
          <cell r="X705">
            <v>62514413</v>
          </cell>
          <cell r="Y705">
            <v>9454796</v>
          </cell>
          <cell r="Z705">
            <v>86597765</v>
          </cell>
          <cell r="AA705">
            <v>11734972</v>
          </cell>
          <cell r="AB705">
            <v>98332737</v>
          </cell>
          <cell r="AC705">
            <v>67158602</v>
          </cell>
          <cell r="AD705">
            <v>165491339</v>
          </cell>
          <cell r="AE705">
            <v>-54741332</v>
          </cell>
          <cell r="AF705">
            <v>83793031</v>
          </cell>
          <cell r="AG705">
            <v>29051699</v>
          </cell>
        </row>
        <row r="706">
          <cell r="A706" t="str">
            <v>714</v>
          </cell>
          <cell r="B706" t="str">
            <v>ANKENY</v>
          </cell>
          <cell r="C706">
            <v>34087183</v>
          </cell>
          <cell r="D706">
            <v>0</v>
          </cell>
          <cell r="E706">
            <v>34087183</v>
          </cell>
          <cell r="F706">
            <v>0</v>
          </cell>
          <cell r="G706">
            <v>8149549</v>
          </cell>
          <cell r="H706">
            <v>3381596</v>
          </cell>
          <cell r="I706">
            <v>1619500</v>
          </cell>
          <cell r="J706">
            <v>677894</v>
          </cell>
          <cell r="K706">
            <v>14879698.68</v>
          </cell>
          <cell r="L706">
            <v>31237598</v>
          </cell>
          <cell r="M706">
            <v>1000</v>
          </cell>
          <cell r="N706">
            <v>12104818</v>
          </cell>
          <cell r="O706">
            <v>18124105</v>
          </cell>
          <cell r="P706">
            <v>27889117</v>
          </cell>
          <cell r="Q706">
            <v>152152058.68000001</v>
          </cell>
          <cell r="R706">
            <v>17780570</v>
          </cell>
          <cell r="S706">
            <v>5628502</v>
          </cell>
          <cell r="T706">
            <v>31700</v>
          </cell>
          <cell r="U706">
            <v>7162330</v>
          </cell>
          <cell r="V706">
            <v>3434383</v>
          </cell>
          <cell r="W706">
            <v>3484992</v>
          </cell>
          <cell r="X706">
            <v>22906958</v>
          </cell>
          <cell r="Y706">
            <v>41149000</v>
          </cell>
          <cell r="Z706">
            <v>101578435</v>
          </cell>
          <cell r="AA706">
            <v>23347018</v>
          </cell>
          <cell r="AB706">
            <v>124925453</v>
          </cell>
          <cell r="AC706">
            <v>27889117</v>
          </cell>
          <cell r="AD706">
            <v>152814570</v>
          </cell>
          <cell r="AE706">
            <v>-662511.31999999657</v>
          </cell>
          <cell r="AF706">
            <v>92385819</v>
          </cell>
          <cell r="AG706">
            <v>91723307.680000007</v>
          </cell>
        </row>
        <row r="707">
          <cell r="A707" t="str">
            <v>715</v>
          </cell>
          <cell r="B707" t="str">
            <v>BONDURANT</v>
          </cell>
          <cell r="C707">
            <v>2414843</v>
          </cell>
          <cell r="D707">
            <v>0</v>
          </cell>
          <cell r="E707">
            <v>2414843</v>
          </cell>
          <cell r="F707">
            <v>0</v>
          </cell>
          <cell r="G707">
            <v>436934</v>
          </cell>
          <cell r="H707">
            <v>24952</v>
          </cell>
          <cell r="I707">
            <v>226625</v>
          </cell>
          <cell r="J707">
            <v>18515</v>
          </cell>
          <cell r="K707">
            <v>913499.04999999993</v>
          </cell>
          <cell r="L707">
            <v>2440400</v>
          </cell>
          <cell r="M707">
            <v>12900</v>
          </cell>
          <cell r="N707">
            <v>125138</v>
          </cell>
          <cell r="O707">
            <v>0</v>
          </cell>
          <cell r="P707">
            <v>556235</v>
          </cell>
          <cell r="Q707">
            <v>7170041.0499999998</v>
          </cell>
          <cell r="R707">
            <v>1105360</v>
          </cell>
          <cell r="S707">
            <v>1069631</v>
          </cell>
          <cell r="T707">
            <v>15200</v>
          </cell>
          <cell r="U707">
            <v>571038</v>
          </cell>
          <cell r="V707">
            <v>228534</v>
          </cell>
          <cell r="W707">
            <v>697923</v>
          </cell>
          <cell r="X707">
            <v>1057241</v>
          </cell>
          <cell r="Y707">
            <v>120000</v>
          </cell>
          <cell r="Z707">
            <v>4864927</v>
          </cell>
          <cell r="AA707">
            <v>2210838</v>
          </cell>
          <cell r="AB707">
            <v>7075765</v>
          </cell>
          <cell r="AC707">
            <v>556235</v>
          </cell>
          <cell r="AD707">
            <v>7632000</v>
          </cell>
          <cell r="AE707">
            <v>-461958.94999999995</v>
          </cell>
          <cell r="AF707">
            <v>2589842</v>
          </cell>
          <cell r="AG707">
            <v>2127883.0499999998</v>
          </cell>
        </row>
        <row r="708">
          <cell r="A708" t="str">
            <v>716</v>
          </cell>
          <cell r="B708" t="str">
            <v>CLIVE</v>
          </cell>
          <cell r="C708">
            <v>13464889</v>
          </cell>
          <cell r="D708">
            <v>0</v>
          </cell>
          <cell r="E708">
            <v>13464889</v>
          </cell>
          <cell r="F708">
            <v>0</v>
          </cell>
          <cell r="G708">
            <v>3149394</v>
          </cell>
          <cell r="H708">
            <v>2634996</v>
          </cell>
          <cell r="I708">
            <v>293500</v>
          </cell>
          <cell r="J708">
            <v>275762</v>
          </cell>
          <cell r="K708">
            <v>3486353.4</v>
          </cell>
          <cell r="L708">
            <v>10900160</v>
          </cell>
          <cell r="M708">
            <v>53623</v>
          </cell>
          <cell r="N708">
            <v>116746</v>
          </cell>
          <cell r="O708">
            <v>55000</v>
          </cell>
          <cell r="P708">
            <v>10610720</v>
          </cell>
          <cell r="Q708">
            <v>45041143.400000006</v>
          </cell>
          <cell r="R708">
            <v>7384369</v>
          </cell>
          <cell r="S708">
            <v>3490643</v>
          </cell>
          <cell r="T708">
            <v>33039</v>
          </cell>
          <cell r="U708">
            <v>3854658</v>
          </cell>
          <cell r="V708">
            <v>1627309</v>
          </cell>
          <cell r="W708">
            <v>3116294</v>
          </cell>
          <cell r="X708">
            <v>5957013</v>
          </cell>
          <cell r="Y708">
            <v>4810300</v>
          </cell>
          <cell r="Z708">
            <v>30273625</v>
          </cell>
          <cell r="AA708">
            <v>6182669</v>
          </cell>
          <cell r="AB708">
            <v>36456294</v>
          </cell>
          <cell r="AC708">
            <v>10610720</v>
          </cell>
          <cell r="AD708">
            <v>47067014</v>
          </cell>
          <cell r="AE708">
            <v>-2025870.5999999996</v>
          </cell>
          <cell r="AF708">
            <v>26287120</v>
          </cell>
          <cell r="AG708">
            <v>24261249.399999999</v>
          </cell>
        </row>
        <row r="709">
          <cell r="A709" t="str">
            <v>717</v>
          </cell>
          <cell r="B709" t="str">
            <v>DES MOINES</v>
          </cell>
          <cell r="C709">
            <v>119156057</v>
          </cell>
          <cell r="D709">
            <v>799046</v>
          </cell>
          <cell r="E709">
            <v>118357011</v>
          </cell>
          <cell r="F709">
            <v>0</v>
          </cell>
          <cell r="G709">
            <v>30617034</v>
          </cell>
          <cell r="H709">
            <v>29248488</v>
          </cell>
          <cell r="I709">
            <v>6152321</v>
          </cell>
          <cell r="J709">
            <v>4105711</v>
          </cell>
          <cell r="K709">
            <v>80884063.586050153</v>
          </cell>
          <cell r="L709">
            <v>112137606</v>
          </cell>
          <cell r="M709">
            <v>342010</v>
          </cell>
          <cell r="N709">
            <v>25326705</v>
          </cell>
          <cell r="O709">
            <v>94912040</v>
          </cell>
          <cell r="P709">
            <v>117352775</v>
          </cell>
          <cell r="Q709">
            <v>619435764.58605015</v>
          </cell>
          <cell r="R709">
            <v>109377359</v>
          </cell>
          <cell r="S709">
            <v>32517672</v>
          </cell>
          <cell r="T709">
            <v>9072705</v>
          </cell>
          <cell r="U709">
            <v>20928490</v>
          </cell>
          <cell r="V709">
            <v>23250685</v>
          </cell>
          <cell r="W709">
            <v>26185272</v>
          </cell>
          <cell r="X709">
            <v>69229065</v>
          </cell>
          <cell r="Y709">
            <v>69578700</v>
          </cell>
          <cell r="Z709">
            <v>360139948</v>
          </cell>
          <cell r="AA709">
            <v>159805999</v>
          </cell>
          <cell r="AB709">
            <v>519945947</v>
          </cell>
          <cell r="AC709">
            <v>117352775</v>
          </cell>
          <cell r="AD709">
            <v>637298722</v>
          </cell>
          <cell r="AE709">
            <v>-17862957.413949847</v>
          </cell>
          <cell r="AF709">
            <v>131073181</v>
          </cell>
          <cell r="AG709">
            <v>113210223.58605015</v>
          </cell>
        </row>
        <row r="710">
          <cell r="A710" t="str">
            <v>718</v>
          </cell>
          <cell r="B710" t="str">
            <v>ELKHART</v>
          </cell>
          <cell r="C710">
            <v>178798</v>
          </cell>
          <cell r="D710">
            <v>0</v>
          </cell>
          <cell r="E710">
            <v>178798</v>
          </cell>
          <cell r="F710">
            <v>0</v>
          </cell>
          <cell r="G710">
            <v>106000</v>
          </cell>
          <cell r="H710">
            <v>9646</v>
          </cell>
          <cell r="I710">
            <v>41000</v>
          </cell>
          <cell r="J710">
            <v>4140</v>
          </cell>
          <cell r="K710">
            <v>294180</v>
          </cell>
          <cell r="L710">
            <v>200080</v>
          </cell>
          <cell r="M710">
            <v>0</v>
          </cell>
          <cell r="N710">
            <v>16400</v>
          </cell>
          <cell r="O710">
            <v>0</v>
          </cell>
          <cell r="P710">
            <v>106000</v>
          </cell>
          <cell r="Q710">
            <v>956244</v>
          </cell>
          <cell r="R710">
            <v>100764</v>
          </cell>
          <cell r="S710">
            <v>86780</v>
          </cell>
          <cell r="T710">
            <v>2000</v>
          </cell>
          <cell r="U710">
            <v>33018</v>
          </cell>
          <cell r="V710">
            <v>52000</v>
          </cell>
          <cell r="W710">
            <v>72500</v>
          </cell>
          <cell r="X710">
            <v>123234</v>
          </cell>
          <cell r="Y710">
            <v>181500</v>
          </cell>
          <cell r="Z710">
            <v>651796</v>
          </cell>
          <cell r="AA710">
            <v>138671</v>
          </cell>
          <cell r="AB710">
            <v>790467</v>
          </cell>
          <cell r="AC710">
            <v>106000</v>
          </cell>
          <cell r="AD710">
            <v>896467</v>
          </cell>
          <cell r="AE710">
            <v>59777</v>
          </cell>
          <cell r="AF710">
            <v>1021204</v>
          </cell>
          <cell r="AG710">
            <v>1080981</v>
          </cell>
        </row>
        <row r="711">
          <cell r="A711" t="str">
            <v>719</v>
          </cell>
          <cell r="B711" t="str">
            <v>GRIMES</v>
          </cell>
          <cell r="C711">
            <v>7803330</v>
          </cell>
          <cell r="D711">
            <v>0</v>
          </cell>
          <cell r="E711">
            <v>7803330</v>
          </cell>
          <cell r="F711">
            <v>0</v>
          </cell>
          <cell r="G711">
            <v>2795650</v>
          </cell>
          <cell r="H711">
            <v>342329</v>
          </cell>
          <cell r="I711">
            <v>522025</v>
          </cell>
          <cell r="J711">
            <v>60900</v>
          </cell>
          <cell r="K711">
            <v>1704493.42</v>
          </cell>
          <cell r="L711">
            <v>6382000</v>
          </cell>
          <cell r="M711">
            <v>100000</v>
          </cell>
          <cell r="N711">
            <v>58000</v>
          </cell>
          <cell r="O711">
            <v>10000000</v>
          </cell>
          <cell r="P711">
            <v>5612932</v>
          </cell>
          <cell r="Q711">
            <v>35381659.420000002</v>
          </cell>
          <cell r="R711">
            <v>4052440</v>
          </cell>
          <cell r="S711">
            <v>2541760</v>
          </cell>
          <cell r="T711">
            <v>40000</v>
          </cell>
          <cell r="U711">
            <v>1504496</v>
          </cell>
          <cell r="V711">
            <v>193327</v>
          </cell>
          <cell r="W711">
            <v>973052</v>
          </cell>
          <cell r="X711">
            <v>3743920</v>
          </cell>
          <cell r="Y711">
            <v>7125000</v>
          </cell>
          <cell r="Z711">
            <v>20173995</v>
          </cell>
          <cell r="AA711">
            <v>4494398</v>
          </cell>
          <cell r="AB711">
            <v>24668393</v>
          </cell>
          <cell r="AC711">
            <v>5612932</v>
          </cell>
          <cell r="AD711">
            <v>30281325</v>
          </cell>
          <cell r="AE711">
            <v>5100334.4200000018</v>
          </cell>
          <cell r="AF711">
            <v>13760174</v>
          </cell>
          <cell r="AG711">
            <v>18860508.420000002</v>
          </cell>
        </row>
        <row r="712">
          <cell r="A712" t="str">
            <v>720</v>
          </cell>
          <cell r="B712" t="str">
            <v>JOHNSTON</v>
          </cell>
          <cell r="C712">
            <v>14764847</v>
          </cell>
          <cell r="D712">
            <v>0</v>
          </cell>
          <cell r="E712">
            <v>14764847</v>
          </cell>
          <cell r="F712">
            <v>0</v>
          </cell>
          <cell r="G712">
            <v>6371370</v>
          </cell>
          <cell r="H712">
            <v>714032</v>
          </cell>
          <cell r="I712">
            <v>521550</v>
          </cell>
          <cell r="J712">
            <v>87680</v>
          </cell>
          <cell r="K712">
            <v>3165008</v>
          </cell>
          <cell r="L712">
            <v>9757215</v>
          </cell>
          <cell r="M712">
            <v>0</v>
          </cell>
          <cell r="N712">
            <v>546596</v>
          </cell>
          <cell r="O712">
            <v>29369293</v>
          </cell>
          <cell r="P712">
            <v>4753492</v>
          </cell>
          <cell r="Q712">
            <v>70051083</v>
          </cell>
          <cell r="R712">
            <v>7042345</v>
          </cell>
          <cell r="S712">
            <v>3549403</v>
          </cell>
          <cell r="T712">
            <v>35687</v>
          </cell>
          <cell r="U712">
            <v>3338353</v>
          </cell>
          <cell r="V712">
            <v>4775536</v>
          </cell>
          <cell r="W712">
            <v>1388318</v>
          </cell>
          <cell r="X712">
            <v>8684223</v>
          </cell>
          <cell r="Y712">
            <v>26828809</v>
          </cell>
          <cell r="Z712">
            <v>55642674</v>
          </cell>
          <cell r="AA712">
            <v>11132895</v>
          </cell>
          <cell r="AB712">
            <v>66775569</v>
          </cell>
          <cell r="AC712">
            <v>4753492</v>
          </cell>
          <cell r="AD712">
            <v>71529061</v>
          </cell>
          <cell r="AE712">
            <v>-1477978</v>
          </cell>
          <cell r="AF712">
            <v>23715235</v>
          </cell>
          <cell r="AG712">
            <v>22237257</v>
          </cell>
        </row>
        <row r="713">
          <cell r="A713" t="str">
            <v>721</v>
          </cell>
          <cell r="B713" t="str">
            <v>MITCHELLVILLE</v>
          </cell>
          <cell r="C713">
            <v>670144</v>
          </cell>
          <cell r="D713">
            <v>0</v>
          </cell>
          <cell r="E713">
            <v>670144</v>
          </cell>
          <cell r="F713">
            <v>0</v>
          </cell>
          <cell r="G713">
            <v>83611</v>
          </cell>
          <cell r="H713">
            <v>68837</v>
          </cell>
          <cell r="I713">
            <v>10960</v>
          </cell>
          <cell r="J713">
            <v>3450</v>
          </cell>
          <cell r="K713">
            <v>305324</v>
          </cell>
          <cell r="L713">
            <v>1121380</v>
          </cell>
          <cell r="M713">
            <v>0</v>
          </cell>
          <cell r="N713">
            <v>9100</v>
          </cell>
          <cell r="O713">
            <v>0</v>
          </cell>
          <cell r="P713">
            <v>429910</v>
          </cell>
          <cell r="Q713">
            <v>2702716</v>
          </cell>
          <cell r="R713">
            <v>411734</v>
          </cell>
          <cell r="S713">
            <v>370218</v>
          </cell>
          <cell r="T713">
            <v>1150</v>
          </cell>
          <cell r="U713">
            <v>147813</v>
          </cell>
          <cell r="V713">
            <v>73535</v>
          </cell>
          <cell r="W713">
            <v>132091</v>
          </cell>
          <cell r="X713">
            <v>163955</v>
          </cell>
          <cell r="Y713">
            <v>0</v>
          </cell>
          <cell r="Z713">
            <v>1300496</v>
          </cell>
          <cell r="AA713">
            <v>916449</v>
          </cell>
          <cell r="AB713">
            <v>2216945</v>
          </cell>
          <cell r="AC713">
            <v>429910</v>
          </cell>
          <cell r="AD713">
            <v>2646855</v>
          </cell>
          <cell r="AE713">
            <v>55861</v>
          </cell>
          <cell r="AF713">
            <v>1851500</v>
          </cell>
          <cell r="AG713">
            <v>1907361</v>
          </cell>
        </row>
        <row r="714">
          <cell r="A714" t="str">
            <v>722</v>
          </cell>
          <cell r="B714" t="str">
            <v>PLEASANT HILL</v>
          </cell>
          <cell r="C714">
            <v>5003064</v>
          </cell>
          <cell r="D714">
            <v>0</v>
          </cell>
          <cell r="E714">
            <v>5003064</v>
          </cell>
          <cell r="F714">
            <v>0</v>
          </cell>
          <cell r="G714">
            <v>3316472</v>
          </cell>
          <cell r="H714">
            <v>1460822</v>
          </cell>
          <cell r="I714">
            <v>219650</v>
          </cell>
          <cell r="J714">
            <v>34740</v>
          </cell>
          <cell r="K714">
            <v>5912688</v>
          </cell>
          <cell r="L714">
            <v>2588330</v>
          </cell>
          <cell r="M714">
            <v>1500</v>
          </cell>
          <cell r="N714">
            <v>42775</v>
          </cell>
          <cell r="O714">
            <v>7500000</v>
          </cell>
          <cell r="P714">
            <v>14505998</v>
          </cell>
          <cell r="Q714">
            <v>40586039</v>
          </cell>
          <cell r="R714">
            <v>3391178</v>
          </cell>
          <cell r="S714">
            <v>1300334</v>
          </cell>
          <cell r="T714">
            <v>15200</v>
          </cell>
          <cell r="U714">
            <v>1214112</v>
          </cell>
          <cell r="V714">
            <v>617955</v>
          </cell>
          <cell r="W714">
            <v>1334945</v>
          </cell>
          <cell r="X714">
            <v>3635717</v>
          </cell>
          <cell r="Y714">
            <v>15713774</v>
          </cell>
          <cell r="Z714">
            <v>27223215</v>
          </cell>
          <cell r="AA714">
            <v>3404636</v>
          </cell>
          <cell r="AB714">
            <v>30627851</v>
          </cell>
          <cell r="AC714">
            <v>14505998</v>
          </cell>
          <cell r="AD714">
            <v>45133849</v>
          </cell>
          <cell r="AE714">
            <v>-4547810</v>
          </cell>
          <cell r="AF714">
            <v>13972730</v>
          </cell>
          <cell r="AG714">
            <v>9424920</v>
          </cell>
        </row>
        <row r="715">
          <cell r="A715" t="str">
            <v>723</v>
          </cell>
          <cell r="B715" t="str">
            <v>POLK CITY</v>
          </cell>
          <cell r="C715">
            <v>1560483</v>
          </cell>
          <cell r="D715">
            <v>0</v>
          </cell>
          <cell r="E715">
            <v>1560483</v>
          </cell>
          <cell r="F715">
            <v>0</v>
          </cell>
          <cell r="G715">
            <v>353000</v>
          </cell>
          <cell r="H715">
            <v>3152941</v>
          </cell>
          <cell r="I715">
            <v>206325</v>
          </cell>
          <cell r="J715">
            <v>114300</v>
          </cell>
          <cell r="K715">
            <v>493568</v>
          </cell>
          <cell r="L715">
            <v>1685200</v>
          </cell>
          <cell r="M715">
            <v>400</v>
          </cell>
          <cell r="N715">
            <v>27200</v>
          </cell>
          <cell r="O715">
            <v>0</v>
          </cell>
          <cell r="P715">
            <v>1767258</v>
          </cell>
          <cell r="Q715">
            <v>9360675</v>
          </cell>
          <cell r="R715">
            <v>1576229</v>
          </cell>
          <cell r="S715">
            <v>576050</v>
          </cell>
          <cell r="T715">
            <v>5000</v>
          </cell>
          <cell r="U715">
            <v>873056</v>
          </cell>
          <cell r="V715">
            <v>353000</v>
          </cell>
          <cell r="W715">
            <v>1047874</v>
          </cell>
          <cell r="X715">
            <v>136215</v>
          </cell>
          <cell r="Y715">
            <v>1631043</v>
          </cell>
          <cell r="Z715">
            <v>6198467</v>
          </cell>
          <cell r="AA715">
            <v>1206511</v>
          </cell>
          <cell r="AB715">
            <v>7404978</v>
          </cell>
          <cell r="AC715">
            <v>1767258</v>
          </cell>
          <cell r="AD715">
            <v>9172236</v>
          </cell>
          <cell r="AE715">
            <v>188439</v>
          </cell>
          <cell r="AF715">
            <v>6071894</v>
          </cell>
          <cell r="AG715">
            <v>6260333</v>
          </cell>
        </row>
        <row r="716">
          <cell r="A716" t="str">
            <v>724</v>
          </cell>
          <cell r="B716" t="str">
            <v>RUNNELLS</v>
          </cell>
          <cell r="C716">
            <v>158144</v>
          </cell>
          <cell r="D716">
            <v>0</v>
          </cell>
          <cell r="E716">
            <v>158144</v>
          </cell>
          <cell r="F716">
            <v>0</v>
          </cell>
          <cell r="G716">
            <v>0</v>
          </cell>
          <cell r="H716">
            <v>3192</v>
          </cell>
          <cell r="I716">
            <v>980</v>
          </cell>
          <cell r="J716">
            <v>16000</v>
          </cell>
          <cell r="K716">
            <v>54000</v>
          </cell>
          <cell r="L716">
            <v>67410</v>
          </cell>
          <cell r="M716">
            <v>0</v>
          </cell>
          <cell r="N716">
            <v>2750</v>
          </cell>
          <cell r="O716">
            <v>0</v>
          </cell>
          <cell r="P716">
            <v>2000</v>
          </cell>
          <cell r="Q716">
            <v>304476</v>
          </cell>
          <cell r="R716">
            <v>9535</v>
          </cell>
          <cell r="S716">
            <v>88638</v>
          </cell>
          <cell r="T716">
            <v>3500</v>
          </cell>
          <cell r="U716">
            <v>46502</v>
          </cell>
          <cell r="V716">
            <v>23500</v>
          </cell>
          <cell r="W716">
            <v>85686</v>
          </cell>
          <cell r="X716">
            <v>0</v>
          </cell>
          <cell r="Y716">
            <v>0</v>
          </cell>
          <cell r="Z716">
            <v>257361</v>
          </cell>
          <cell r="AA716">
            <v>50691</v>
          </cell>
          <cell r="AB716">
            <v>308052</v>
          </cell>
          <cell r="AC716">
            <v>2000</v>
          </cell>
          <cell r="AD716">
            <v>310052</v>
          </cell>
          <cell r="AE716">
            <v>-5576</v>
          </cell>
          <cell r="AF716">
            <v>437497</v>
          </cell>
          <cell r="AG716">
            <v>431921</v>
          </cell>
        </row>
        <row r="717">
          <cell r="A717" t="str">
            <v>725</v>
          </cell>
          <cell r="B717" t="str">
            <v>SHELDAHL</v>
          </cell>
          <cell r="C717">
            <v>25792</v>
          </cell>
          <cell r="D717">
            <v>0</v>
          </cell>
          <cell r="E717">
            <v>25792</v>
          </cell>
          <cell r="F717">
            <v>0</v>
          </cell>
          <cell r="G717">
            <v>0</v>
          </cell>
          <cell r="H717">
            <v>150368</v>
          </cell>
          <cell r="I717">
            <v>300</v>
          </cell>
          <cell r="J717">
            <v>5800</v>
          </cell>
          <cell r="K717">
            <v>26006</v>
          </cell>
          <cell r="L717">
            <v>130135</v>
          </cell>
          <cell r="M717">
            <v>0</v>
          </cell>
          <cell r="N717">
            <v>1430</v>
          </cell>
          <cell r="O717">
            <v>0</v>
          </cell>
          <cell r="P717">
            <v>0</v>
          </cell>
          <cell r="Q717">
            <v>339831</v>
          </cell>
          <cell r="R717">
            <v>33487</v>
          </cell>
          <cell r="S717">
            <v>53256</v>
          </cell>
          <cell r="T717">
            <v>10314</v>
          </cell>
          <cell r="U717">
            <v>37500</v>
          </cell>
          <cell r="V717">
            <v>0</v>
          </cell>
          <cell r="W717">
            <v>134906</v>
          </cell>
          <cell r="X717">
            <v>0</v>
          </cell>
          <cell r="Y717">
            <v>0</v>
          </cell>
          <cell r="Z717">
            <v>269463</v>
          </cell>
          <cell r="AA717">
            <v>171298</v>
          </cell>
          <cell r="AB717">
            <v>440761</v>
          </cell>
          <cell r="AC717">
            <v>0</v>
          </cell>
          <cell r="AD717">
            <v>440761</v>
          </cell>
          <cell r="AE717">
            <v>-100930</v>
          </cell>
          <cell r="AF717">
            <v>951079</v>
          </cell>
          <cell r="AG717">
            <v>850149</v>
          </cell>
        </row>
        <row r="718">
          <cell r="A718" t="str">
            <v>726</v>
          </cell>
          <cell r="B718" t="str">
            <v>URBANDALE</v>
          </cell>
          <cell r="C718">
            <v>27320121</v>
          </cell>
          <cell r="D718">
            <v>0</v>
          </cell>
          <cell r="E718">
            <v>27320121</v>
          </cell>
          <cell r="F718">
            <v>0</v>
          </cell>
          <cell r="G718">
            <v>7221475</v>
          </cell>
          <cell r="H718">
            <v>2884125</v>
          </cell>
          <cell r="I718">
            <v>1065000</v>
          </cell>
          <cell r="J718">
            <v>271044</v>
          </cell>
          <cell r="K718">
            <v>8255579</v>
          </cell>
          <cell r="L718">
            <v>26581638</v>
          </cell>
          <cell r="M718">
            <v>1925000</v>
          </cell>
          <cell r="N718">
            <v>545500</v>
          </cell>
          <cell r="O718">
            <v>23617100</v>
          </cell>
          <cell r="P718">
            <v>7248698</v>
          </cell>
          <cell r="Q718">
            <v>106935280</v>
          </cell>
          <cell r="R718">
            <v>13049438</v>
          </cell>
          <cell r="S718">
            <v>8096857</v>
          </cell>
          <cell r="T718">
            <v>0</v>
          </cell>
          <cell r="U718">
            <v>8076054</v>
          </cell>
          <cell r="V718">
            <v>2906061</v>
          </cell>
          <cell r="W718">
            <v>3589922</v>
          </cell>
          <cell r="X718">
            <v>11418936</v>
          </cell>
          <cell r="Y718">
            <v>21319000</v>
          </cell>
          <cell r="Z718">
            <v>68456268</v>
          </cell>
          <cell r="AA718">
            <v>23484095</v>
          </cell>
          <cell r="AB718">
            <v>91940363</v>
          </cell>
          <cell r="AC718">
            <v>7248698</v>
          </cell>
          <cell r="AD718">
            <v>99189061</v>
          </cell>
          <cell r="AE718">
            <v>7746219</v>
          </cell>
          <cell r="AF718">
            <v>48393180</v>
          </cell>
          <cell r="AG718">
            <v>56139399</v>
          </cell>
        </row>
        <row r="719">
          <cell r="A719" t="str">
            <v>727</v>
          </cell>
          <cell r="B719" t="str">
            <v>WEST DES MOINES</v>
          </cell>
          <cell r="C719">
            <v>54096896</v>
          </cell>
          <cell r="D719">
            <v>0</v>
          </cell>
          <cell r="E719">
            <v>54096896</v>
          </cell>
          <cell r="F719">
            <v>0</v>
          </cell>
          <cell r="G719">
            <v>13498069</v>
          </cell>
          <cell r="H719">
            <v>4901803</v>
          </cell>
          <cell r="I719">
            <v>1806671</v>
          </cell>
          <cell r="J719">
            <v>578000</v>
          </cell>
          <cell r="K719">
            <v>23580508.199999999</v>
          </cell>
          <cell r="L719">
            <v>19931050</v>
          </cell>
          <cell r="M719">
            <v>150000</v>
          </cell>
          <cell r="N719">
            <v>13044496</v>
          </cell>
          <cell r="O719">
            <v>101242100</v>
          </cell>
          <cell r="P719">
            <v>143773591</v>
          </cell>
          <cell r="Q719">
            <v>376603184.19999999</v>
          </cell>
          <cell r="R719">
            <v>31517239</v>
          </cell>
          <cell r="S719">
            <v>10578765</v>
          </cell>
          <cell r="T719">
            <v>1212406</v>
          </cell>
          <cell r="U719">
            <v>9404368</v>
          </cell>
          <cell r="V719">
            <v>10862888</v>
          </cell>
          <cell r="W719">
            <v>9042102</v>
          </cell>
          <cell r="X719">
            <v>21767475</v>
          </cell>
          <cell r="Y719">
            <v>116116061</v>
          </cell>
          <cell r="Z719">
            <v>210501304</v>
          </cell>
          <cell r="AA719">
            <v>37698221</v>
          </cell>
          <cell r="AB719">
            <v>248199525</v>
          </cell>
          <cell r="AC719">
            <v>143773591</v>
          </cell>
          <cell r="AD719">
            <v>391973116</v>
          </cell>
          <cell r="AE719">
            <v>-15369931.800000008</v>
          </cell>
          <cell r="AF719">
            <v>194355737</v>
          </cell>
          <cell r="AG719">
            <v>178985805.19999999</v>
          </cell>
        </row>
        <row r="720">
          <cell r="A720" t="str">
            <v>728</v>
          </cell>
          <cell r="B720" t="str">
            <v>WINDSOR HEIGHTS</v>
          </cell>
          <cell r="C720">
            <v>3594304</v>
          </cell>
          <cell r="D720">
            <v>0</v>
          </cell>
          <cell r="E720">
            <v>3594304</v>
          </cell>
          <cell r="F720">
            <v>0</v>
          </cell>
          <cell r="G720">
            <v>1875810</v>
          </cell>
          <cell r="H720">
            <v>300217</v>
          </cell>
          <cell r="I720">
            <v>61700</v>
          </cell>
          <cell r="J720">
            <v>3500</v>
          </cell>
          <cell r="K720">
            <v>723153</v>
          </cell>
          <cell r="L720">
            <v>1945719</v>
          </cell>
          <cell r="M720">
            <v>0</v>
          </cell>
          <cell r="N720">
            <v>245038</v>
          </cell>
          <cell r="O720">
            <v>809300</v>
          </cell>
          <cell r="P720">
            <v>2620222</v>
          </cell>
          <cell r="Q720">
            <v>12178963</v>
          </cell>
          <cell r="R720">
            <v>2848038</v>
          </cell>
          <cell r="S720">
            <v>706323</v>
          </cell>
          <cell r="T720">
            <v>3000</v>
          </cell>
          <cell r="U720">
            <v>400075</v>
          </cell>
          <cell r="V720">
            <v>7294</v>
          </cell>
          <cell r="W720">
            <v>675532</v>
          </cell>
          <cell r="X720">
            <v>1822376</v>
          </cell>
          <cell r="Y720">
            <v>2039950</v>
          </cell>
          <cell r="Z720">
            <v>8502588</v>
          </cell>
          <cell r="AA720">
            <v>618280</v>
          </cell>
          <cell r="AB720">
            <v>9120868</v>
          </cell>
          <cell r="AC720">
            <v>2620222</v>
          </cell>
          <cell r="AD720">
            <v>11741090</v>
          </cell>
          <cell r="AE720">
            <v>437873</v>
          </cell>
          <cell r="AF720">
            <v>6539298</v>
          </cell>
          <cell r="AG720">
            <v>6977171</v>
          </cell>
        </row>
        <row r="721">
          <cell r="A721" t="str">
            <v>729</v>
          </cell>
          <cell r="B721" t="str">
            <v>AVOCA</v>
          </cell>
          <cell r="C721">
            <v>428014</v>
          </cell>
          <cell r="D721">
            <v>0</v>
          </cell>
          <cell r="E721">
            <v>428014</v>
          </cell>
          <cell r="F721">
            <v>0</v>
          </cell>
          <cell r="G721">
            <v>1560904</v>
          </cell>
          <cell r="H721">
            <v>344881</v>
          </cell>
          <cell r="I721">
            <v>20750</v>
          </cell>
          <cell r="J721">
            <v>28500</v>
          </cell>
          <cell r="K721">
            <v>579421</v>
          </cell>
          <cell r="L721">
            <v>1415179</v>
          </cell>
          <cell r="M721">
            <v>40500</v>
          </cell>
          <cell r="N721">
            <v>42000</v>
          </cell>
          <cell r="O721">
            <v>2000000</v>
          </cell>
          <cell r="P721">
            <v>2594861</v>
          </cell>
          <cell r="Q721">
            <v>9055010</v>
          </cell>
          <cell r="R721">
            <v>271800</v>
          </cell>
          <cell r="S721">
            <v>354000</v>
          </cell>
          <cell r="T721">
            <v>15000</v>
          </cell>
          <cell r="U721">
            <v>711122</v>
          </cell>
          <cell r="V721">
            <v>43170</v>
          </cell>
          <cell r="W721">
            <v>352400</v>
          </cell>
          <cell r="X721">
            <v>837306</v>
          </cell>
          <cell r="Y721">
            <v>3417920</v>
          </cell>
          <cell r="Z721">
            <v>6002718</v>
          </cell>
          <cell r="AA721">
            <v>347700</v>
          </cell>
          <cell r="AB721">
            <v>6350418</v>
          </cell>
          <cell r="AC721">
            <v>2594861</v>
          </cell>
          <cell r="AD721">
            <v>8945279</v>
          </cell>
          <cell r="AE721">
            <v>109731</v>
          </cell>
          <cell r="AF721">
            <v>2633305</v>
          </cell>
          <cell r="AG721">
            <v>2743036</v>
          </cell>
        </row>
        <row r="722">
          <cell r="A722" t="str">
            <v>730</v>
          </cell>
          <cell r="B722" t="str">
            <v>CARSON</v>
          </cell>
          <cell r="C722">
            <v>312819</v>
          </cell>
          <cell r="D722">
            <v>0</v>
          </cell>
          <cell r="E722">
            <v>312819</v>
          </cell>
          <cell r="F722">
            <v>0</v>
          </cell>
          <cell r="G722">
            <v>87058</v>
          </cell>
          <cell r="H722">
            <v>99594</v>
          </cell>
          <cell r="I722">
            <v>2783</v>
          </cell>
          <cell r="J722">
            <v>19175</v>
          </cell>
          <cell r="K722">
            <v>135350</v>
          </cell>
          <cell r="L722">
            <v>420300</v>
          </cell>
          <cell r="M722">
            <v>0</v>
          </cell>
          <cell r="N722">
            <v>18150</v>
          </cell>
          <cell r="O722">
            <v>0</v>
          </cell>
          <cell r="P722">
            <v>0</v>
          </cell>
          <cell r="Q722">
            <v>1095229</v>
          </cell>
          <cell r="R722">
            <v>107672</v>
          </cell>
          <cell r="S722">
            <v>164350</v>
          </cell>
          <cell r="T722">
            <v>0</v>
          </cell>
          <cell r="U722">
            <v>85605</v>
          </cell>
          <cell r="V722">
            <v>302500</v>
          </cell>
          <cell r="W722">
            <v>88472</v>
          </cell>
          <cell r="X722">
            <v>174989</v>
          </cell>
          <cell r="Y722">
            <v>0</v>
          </cell>
          <cell r="Z722">
            <v>923588</v>
          </cell>
          <cell r="AA722">
            <v>399665</v>
          </cell>
          <cell r="AB722">
            <v>1323253</v>
          </cell>
          <cell r="AC722">
            <v>0</v>
          </cell>
          <cell r="AD722">
            <v>1323253</v>
          </cell>
          <cell r="AE722">
            <v>-228024</v>
          </cell>
          <cell r="AF722">
            <v>1060915</v>
          </cell>
          <cell r="AG722">
            <v>832891</v>
          </cell>
        </row>
        <row r="723">
          <cell r="A723" t="str">
            <v>731</v>
          </cell>
          <cell r="B723" t="str">
            <v>CARTER LAKE</v>
          </cell>
          <cell r="C723">
            <v>1656146</v>
          </cell>
          <cell r="D723">
            <v>0</v>
          </cell>
          <cell r="E723">
            <v>1656146</v>
          </cell>
          <cell r="F723">
            <v>0</v>
          </cell>
          <cell r="G723">
            <v>790078</v>
          </cell>
          <cell r="H723">
            <v>1070233</v>
          </cell>
          <cell r="I723">
            <v>59600</v>
          </cell>
          <cell r="J723">
            <v>11500</v>
          </cell>
          <cell r="K723">
            <v>567476</v>
          </cell>
          <cell r="L723">
            <v>1519800</v>
          </cell>
          <cell r="M723">
            <v>0</v>
          </cell>
          <cell r="N723">
            <v>130600</v>
          </cell>
          <cell r="O723">
            <v>0</v>
          </cell>
          <cell r="P723">
            <v>753590</v>
          </cell>
          <cell r="Q723">
            <v>6559023</v>
          </cell>
          <cell r="R723">
            <v>1193200</v>
          </cell>
          <cell r="S723">
            <v>635573</v>
          </cell>
          <cell r="T723">
            <v>4000</v>
          </cell>
          <cell r="U723">
            <v>643103</v>
          </cell>
          <cell r="V723">
            <v>0</v>
          </cell>
          <cell r="W723">
            <v>387586</v>
          </cell>
          <cell r="X723">
            <v>899366</v>
          </cell>
          <cell r="Y723">
            <v>380725</v>
          </cell>
          <cell r="Z723">
            <v>4143553</v>
          </cell>
          <cell r="AA723">
            <v>1408142</v>
          </cell>
          <cell r="AB723">
            <v>5551695</v>
          </cell>
          <cell r="AC723">
            <v>753590</v>
          </cell>
          <cell r="AD723">
            <v>6305285</v>
          </cell>
          <cell r="AE723">
            <v>253738</v>
          </cell>
          <cell r="AF723">
            <v>5018553</v>
          </cell>
          <cell r="AG723">
            <v>5272291</v>
          </cell>
        </row>
        <row r="724">
          <cell r="A724" t="str">
            <v>732</v>
          </cell>
          <cell r="B724" t="str">
            <v>COUNCIL BLUFFS</v>
          </cell>
          <cell r="C724">
            <v>43306269</v>
          </cell>
          <cell r="D724">
            <v>0</v>
          </cell>
          <cell r="E724">
            <v>43306269</v>
          </cell>
          <cell r="F724">
            <v>0</v>
          </cell>
          <cell r="G724">
            <v>4743176</v>
          </cell>
          <cell r="H724">
            <v>17340355</v>
          </cell>
          <cell r="I724">
            <v>4383430</v>
          </cell>
          <cell r="J724">
            <v>929300</v>
          </cell>
          <cell r="K724">
            <v>24522387.867929921</v>
          </cell>
          <cell r="L724">
            <v>20251719</v>
          </cell>
          <cell r="M724">
            <v>166000</v>
          </cell>
          <cell r="N724">
            <v>5336800</v>
          </cell>
          <cell r="O724">
            <v>14965000</v>
          </cell>
          <cell r="P724">
            <v>31352764</v>
          </cell>
          <cell r="Q724">
            <v>167297200.86792994</v>
          </cell>
          <cell r="R724">
            <v>34240721</v>
          </cell>
          <cell r="S724">
            <v>9541858</v>
          </cell>
          <cell r="T724">
            <v>684910</v>
          </cell>
          <cell r="U724">
            <v>12759173</v>
          </cell>
          <cell r="V724">
            <v>6652687</v>
          </cell>
          <cell r="W724">
            <v>12881029</v>
          </cell>
          <cell r="X724">
            <v>10700043</v>
          </cell>
          <cell r="Y724">
            <v>40111000</v>
          </cell>
          <cell r="Z724">
            <v>127571421</v>
          </cell>
          <cell r="AA724">
            <v>16206371</v>
          </cell>
          <cell r="AB724">
            <v>143777792</v>
          </cell>
          <cell r="AC724">
            <v>31352764</v>
          </cell>
          <cell r="AD724">
            <v>175130556</v>
          </cell>
          <cell r="AE724">
            <v>-7833355.1320700794</v>
          </cell>
          <cell r="AF724">
            <v>216603256</v>
          </cell>
          <cell r="AG724">
            <v>208769900.86792994</v>
          </cell>
        </row>
        <row r="725">
          <cell r="A725" t="str">
            <v>733</v>
          </cell>
          <cell r="B725" t="str">
            <v>CRESCENT</v>
          </cell>
          <cell r="C725">
            <v>181464</v>
          </cell>
          <cell r="D725">
            <v>0</v>
          </cell>
          <cell r="E725">
            <v>181464</v>
          </cell>
          <cell r="F725">
            <v>0</v>
          </cell>
          <cell r="G725">
            <v>20585</v>
          </cell>
          <cell r="H725">
            <v>90843</v>
          </cell>
          <cell r="I725">
            <v>6000</v>
          </cell>
          <cell r="J725">
            <v>100</v>
          </cell>
          <cell r="K725">
            <v>202647</v>
          </cell>
          <cell r="L725">
            <v>568300</v>
          </cell>
          <cell r="M725">
            <v>0</v>
          </cell>
          <cell r="N725">
            <v>11950</v>
          </cell>
          <cell r="O725">
            <v>0</v>
          </cell>
          <cell r="P725">
            <v>403392</v>
          </cell>
          <cell r="Q725">
            <v>1485281</v>
          </cell>
          <cell r="R725">
            <v>199554</v>
          </cell>
          <cell r="S725">
            <v>120200</v>
          </cell>
          <cell r="T725">
            <v>0</v>
          </cell>
          <cell r="U725">
            <v>22500</v>
          </cell>
          <cell r="V725">
            <v>9734</v>
          </cell>
          <cell r="W725">
            <v>129000</v>
          </cell>
          <cell r="X725">
            <v>62095</v>
          </cell>
          <cell r="Y725">
            <v>0</v>
          </cell>
          <cell r="Z725">
            <v>543083</v>
          </cell>
          <cell r="AA725">
            <v>462575</v>
          </cell>
          <cell r="AB725">
            <v>1005658</v>
          </cell>
          <cell r="AC725">
            <v>403392</v>
          </cell>
          <cell r="AD725">
            <v>1409050</v>
          </cell>
          <cell r="AE725">
            <v>76231</v>
          </cell>
          <cell r="AF725">
            <v>987846</v>
          </cell>
          <cell r="AG725">
            <v>1064077</v>
          </cell>
        </row>
        <row r="726">
          <cell r="A726" t="str">
            <v>734</v>
          </cell>
          <cell r="B726" t="str">
            <v>HANCOCK</v>
          </cell>
          <cell r="C726">
            <v>94036</v>
          </cell>
          <cell r="D726">
            <v>0</v>
          </cell>
          <cell r="E726">
            <v>94036</v>
          </cell>
          <cell r="F726">
            <v>0</v>
          </cell>
          <cell r="G726">
            <v>0</v>
          </cell>
          <cell r="H726">
            <v>41321</v>
          </cell>
          <cell r="I726">
            <v>2275</v>
          </cell>
          <cell r="J726">
            <v>1550</v>
          </cell>
          <cell r="K726">
            <v>111585</v>
          </cell>
          <cell r="L726">
            <v>113100</v>
          </cell>
          <cell r="M726">
            <v>0</v>
          </cell>
          <cell r="N726">
            <v>3000</v>
          </cell>
          <cell r="O726">
            <v>0</v>
          </cell>
          <cell r="P726">
            <v>13500</v>
          </cell>
          <cell r="Q726">
            <v>380367</v>
          </cell>
          <cell r="R726">
            <v>39200</v>
          </cell>
          <cell r="S726">
            <v>48200</v>
          </cell>
          <cell r="T726">
            <v>0</v>
          </cell>
          <cell r="U726">
            <v>24500</v>
          </cell>
          <cell r="V726">
            <v>0</v>
          </cell>
          <cell r="W726">
            <v>43200</v>
          </cell>
          <cell r="X726">
            <v>13500</v>
          </cell>
          <cell r="Y726">
            <v>0</v>
          </cell>
          <cell r="Z726">
            <v>168600</v>
          </cell>
          <cell r="AA726">
            <v>185169</v>
          </cell>
          <cell r="AB726">
            <v>353769</v>
          </cell>
          <cell r="AC726">
            <v>13500</v>
          </cell>
          <cell r="AD726">
            <v>367269</v>
          </cell>
          <cell r="AE726">
            <v>13098</v>
          </cell>
          <cell r="AF726">
            <v>427906</v>
          </cell>
          <cell r="AG726">
            <v>441004</v>
          </cell>
        </row>
        <row r="727">
          <cell r="A727" t="str">
            <v>735</v>
          </cell>
          <cell r="B727" t="str">
            <v>MACEDONIA</v>
          </cell>
          <cell r="C727">
            <v>73666</v>
          </cell>
          <cell r="D727">
            <v>0</v>
          </cell>
          <cell r="E727">
            <v>73666</v>
          </cell>
          <cell r="F727">
            <v>0</v>
          </cell>
          <cell r="G727">
            <v>0</v>
          </cell>
          <cell r="H727">
            <v>35017</v>
          </cell>
          <cell r="I727">
            <v>1450</v>
          </cell>
          <cell r="J727">
            <v>75</v>
          </cell>
          <cell r="K727">
            <v>25900</v>
          </cell>
          <cell r="L727">
            <v>134935</v>
          </cell>
          <cell r="M727">
            <v>0</v>
          </cell>
          <cell r="N727">
            <v>3100</v>
          </cell>
          <cell r="O727">
            <v>0</v>
          </cell>
          <cell r="P727">
            <v>0</v>
          </cell>
          <cell r="Q727">
            <v>274143</v>
          </cell>
          <cell r="R727">
            <v>8467</v>
          </cell>
          <cell r="S727">
            <v>44735</v>
          </cell>
          <cell r="T727">
            <v>0</v>
          </cell>
          <cell r="U727">
            <v>2287</v>
          </cell>
          <cell r="V727">
            <v>0</v>
          </cell>
          <cell r="W727">
            <v>82144</v>
          </cell>
          <cell r="X727">
            <v>0</v>
          </cell>
          <cell r="Y727">
            <v>0</v>
          </cell>
          <cell r="Z727">
            <v>137633</v>
          </cell>
          <cell r="AA727">
            <v>128913</v>
          </cell>
          <cell r="AB727">
            <v>266546</v>
          </cell>
          <cell r="AC727">
            <v>0</v>
          </cell>
          <cell r="AD727">
            <v>266546</v>
          </cell>
          <cell r="AE727">
            <v>7597</v>
          </cell>
          <cell r="AF727">
            <v>262150</v>
          </cell>
          <cell r="AG727">
            <v>269747</v>
          </cell>
        </row>
        <row r="728">
          <cell r="A728" t="str">
            <v>736</v>
          </cell>
          <cell r="B728" t="str">
            <v>MCCLELLAND</v>
          </cell>
          <cell r="C728">
            <v>37941</v>
          </cell>
          <cell r="D728">
            <v>0</v>
          </cell>
          <cell r="E728">
            <v>37941</v>
          </cell>
          <cell r="F728">
            <v>0</v>
          </cell>
          <cell r="G728">
            <v>0</v>
          </cell>
          <cell r="H728">
            <v>20484</v>
          </cell>
          <cell r="I728">
            <v>750</v>
          </cell>
          <cell r="J728">
            <v>4500</v>
          </cell>
          <cell r="K728">
            <v>71130</v>
          </cell>
          <cell r="L728">
            <v>10800</v>
          </cell>
          <cell r="M728">
            <v>0</v>
          </cell>
          <cell r="N728">
            <v>500</v>
          </cell>
          <cell r="O728">
            <v>0</v>
          </cell>
          <cell r="P728">
            <v>0</v>
          </cell>
          <cell r="Q728">
            <v>146105</v>
          </cell>
          <cell r="R728">
            <v>60672</v>
          </cell>
          <cell r="S728">
            <v>38000</v>
          </cell>
          <cell r="T728">
            <v>0</v>
          </cell>
          <cell r="U728">
            <v>16225</v>
          </cell>
          <cell r="V728">
            <v>750</v>
          </cell>
          <cell r="W728">
            <v>24875</v>
          </cell>
          <cell r="X728">
            <v>0</v>
          </cell>
          <cell r="Y728">
            <v>0</v>
          </cell>
          <cell r="Z728">
            <v>140522</v>
          </cell>
          <cell r="AA728">
            <v>0</v>
          </cell>
          <cell r="AB728">
            <v>140522</v>
          </cell>
          <cell r="AC728">
            <v>0</v>
          </cell>
          <cell r="AD728">
            <v>140522</v>
          </cell>
          <cell r="AE728">
            <v>5583</v>
          </cell>
          <cell r="AF728">
            <v>191769</v>
          </cell>
          <cell r="AG728">
            <v>197352</v>
          </cell>
        </row>
        <row r="729">
          <cell r="A729" t="str">
            <v>737</v>
          </cell>
          <cell r="B729" t="str">
            <v>MINDEN</v>
          </cell>
          <cell r="C729">
            <v>107502</v>
          </cell>
          <cell r="D729">
            <v>0</v>
          </cell>
          <cell r="E729">
            <v>107502</v>
          </cell>
          <cell r="F729">
            <v>0</v>
          </cell>
          <cell r="G729">
            <v>158111</v>
          </cell>
          <cell r="H729">
            <v>40944</v>
          </cell>
          <cell r="I729">
            <v>1925</v>
          </cell>
          <cell r="J729">
            <v>125</v>
          </cell>
          <cell r="K729">
            <v>110862</v>
          </cell>
          <cell r="L729">
            <v>184950</v>
          </cell>
          <cell r="M729">
            <v>0</v>
          </cell>
          <cell r="N729">
            <v>36000</v>
          </cell>
          <cell r="O729">
            <v>0</v>
          </cell>
          <cell r="P729">
            <v>0</v>
          </cell>
          <cell r="Q729">
            <v>640419</v>
          </cell>
          <cell r="R729">
            <v>72292</v>
          </cell>
          <cell r="S729">
            <v>194143</v>
          </cell>
          <cell r="T729">
            <v>0</v>
          </cell>
          <cell r="U729">
            <v>6380</v>
          </cell>
          <cell r="V729">
            <v>0</v>
          </cell>
          <cell r="W729">
            <v>85820</v>
          </cell>
          <cell r="X729">
            <v>88535</v>
          </cell>
          <cell r="Y729">
            <v>0</v>
          </cell>
          <cell r="Z729">
            <v>447170</v>
          </cell>
          <cell r="AA729">
            <v>193249</v>
          </cell>
          <cell r="AB729">
            <v>640419</v>
          </cell>
          <cell r="AC729">
            <v>0</v>
          </cell>
          <cell r="AD729">
            <v>640419</v>
          </cell>
          <cell r="AE729">
            <v>0</v>
          </cell>
          <cell r="AF729">
            <v>606407</v>
          </cell>
          <cell r="AG729">
            <v>606407</v>
          </cell>
        </row>
        <row r="730">
          <cell r="A730" t="str">
            <v>738</v>
          </cell>
          <cell r="B730" t="str">
            <v>NEOLA</v>
          </cell>
          <cell r="C730">
            <v>295814</v>
          </cell>
          <cell r="D730">
            <v>0</v>
          </cell>
          <cell r="E730">
            <v>295814</v>
          </cell>
          <cell r="F730">
            <v>0</v>
          </cell>
          <cell r="G730">
            <v>205744</v>
          </cell>
          <cell r="H730">
            <v>141257</v>
          </cell>
          <cell r="I730">
            <v>3675</v>
          </cell>
          <cell r="J730">
            <v>1100</v>
          </cell>
          <cell r="K730">
            <v>141985</v>
          </cell>
          <cell r="L730">
            <v>998196</v>
          </cell>
          <cell r="M730">
            <v>0</v>
          </cell>
          <cell r="N730">
            <v>27000</v>
          </cell>
          <cell r="O730">
            <v>90000</v>
          </cell>
          <cell r="P730">
            <v>617036</v>
          </cell>
          <cell r="Q730">
            <v>2521807</v>
          </cell>
          <cell r="R730">
            <v>76275</v>
          </cell>
          <cell r="S730">
            <v>353673</v>
          </cell>
          <cell r="T730">
            <v>12400</v>
          </cell>
          <cell r="U730">
            <v>65175</v>
          </cell>
          <cell r="V730">
            <v>7750</v>
          </cell>
          <cell r="W730">
            <v>193931</v>
          </cell>
          <cell r="X730">
            <v>106520</v>
          </cell>
          <cell r="Y730">
            <v>205744</v>
          </cell>
          <cell r="Z730">
            <v>1021468</v>
          </cell>
          <cell r="AA730">
            <v>751448</v>
          </cell>
          <cell r="AB730">
            <v>1772916</v>
          </cell>
          <cell r="AC730">
            <v>617036</v>
          </cell>
          <cell r="AD730">
            <v>2389952</v>
          </cell>
          <cell r="AE730">
            <v>131855</v>
          </cell>
          <cell r="AF730">
            <v>1121889</v>
          </cell>
          <cell r="AG730">
            <v>1253744</v>
          </cell>
        </row>
        <row r="731">
          <cell r="A731" t="str">
            <v>739</v>
          </cell>
          <cell r="B731" t="str">
            <v>OAKLAND</v>
          </cell>
          <cell r="C731">
            <v>394892</v>
          </cell>
          <cell r="D731">
            <v>0</v>
          </cell>
          <cell r="E731">
            <v>394892</v>
          </cell>
          <cell r="F731">
            <v>0</v>
          </cell>
          <cell r="G731">
            <v>95437</v>
          </cell>
          <cell r="H731">
            <v>237087</v>
          </cell>
          <cell r="I731">
            <v>6200</v>
          </cell>
          <cell r="J731">
            <v>500</v>
          </cell>
          <cell r="K731">
            <v>175905</v>
          </cell>
          <cell r="L731">
            <v>1746746</v>
          </cell>
          <cell r="M731">
            <v>0</v>
          </cell>
          <cell r="N731">
            <v>12500</v>
          </cell>
          <cell r="O731">
            <v>0</v>
          </cell>
          <cell r="P731">
            <v>366567</v>
          </cell>
          <cell r="Q731">
            <v>3035834</v>
          </cell>
          <cell r="R731">
            <v>242669</v>
          </cell>
          <cell r="S731">
            <v>162400</v>
          </cell>
          <cell r="T731">
            <v>0</v>
          </cell>
          <cell r="U731">
            <v>236858</v>
          </cell>
          <cell r="V731">
            <v>0</v>
          </cell>
          <cell r="W731">
            <v>152480</v>
          </cell>
          <cell r="X731">
            <v>264074</v>
          </cell>
          <cell r="Y731">
            <v>0</v>
          </cell>
          <cell r="Z731">
            <v>1058481</v>
          </cell>
          <cell r="AA731">
            <v>1413070</v>
          </cell>
          <cell r="AB731">
            <v>2471551</v>
          </cell>
          <cell r="AC731">
            <v>366567</v>
          </cell>
          <cell r="AD731">
            <v>2838118</v>
          </cell>
          <cell r="AE731">
            <v>197716</v>
          </cell>
          <cell r="AF731">
            <v>1077284</v>
          </cell>
          <cell r="AG731">
            <v>1275000</v>
          </cell>
        </row>
        <row r="732">
          <cell r="A732" t="str">
            <v>740</v>
          </cell>
          <cell r="B732" t="str">
            <v>TREYNOR</v>
          </cell>
          <cell r="C732">
            <v>361201</v>
          </cell>
          <cell r="D732">
            <v>0</v>
          </cell>
          <cell r="E732">
            <v>361201</v>
          </cell>
          <cell r="F732">
            <v>0</v>
          </cell>
          <cell r="G732">
            <v>0</v>
          </cell>
          <cell r="H732">
            <v>116365</v>
          </cell>
          <cell r="I732">
            <v>3375</v>
          </cell>
          <cell r="J732">
            <v>1000</v>
          </cell>
          <cell r="K732">
            <v>176168</v>
          </cell>
          <cell r="L732">
            <v>355212</v>
          </cell>
          <cell r="M732">
            <v>0</v>
          </cell>
          <cell r="N732">
            <v>11700</v>
          </cell>
          <cell r="O732">
            <v>680000</v>
          </cell>
          <cell r="P732">
            <v>77000</v>
          </cell>
          <cell r="Q732">
            <v>1782021</v>
          </cell>
          <cell r="R732">
            <v>60900</v>
          </cell>
          <cell r="S732">
            <v>139250</v>
          </cell>
          <cell r="T732">
            <v>0</v>
          </cell>
          <cell r="U732">
            <v>84050</v>
          </cell>
          <cell r="V732">
            <v>11500</v>
          </cell>
          <cell r="W732">
            <v>196210</v>
          </cell>
          <cell r="X732">
            <v>39555</v>
          </cell>
          <cell r="Y732">
            <v>70000</v>
          </cell>
          <cell r="Z732">
            <v>601465</v>
          </cell>
          <cell r="AA732">
            <v>1058390</v>
          </cell>
          <cell r="AB732">
            <v>1659855</v>
          </cell>
          <cell r="AC732">
            <v>77000</v>
          </cell>
          <cell r="AD732">
            <v>1736855</v>
          </cell>
          <cell r="AE732">
            <v>45166</v>
          </cell>
          <cell r="AF732">
            <v>1943792</v>
          </cell>
          <cell r="AG732">
            <v>1988958</v>
          </cell>
        </row>
        <row r="733">
          <cell r="A733" t="str">
            <v>741</v>
          </cell>
          <cell r="B733" t="str">
            <v>UNDERWOOD</v>
          </cell>
          <cell r="C733">
            <v>411180</v>
          </cell>
          <cell r="D733">
            <v>0</v>
          </cell>
          <cell r="E733">
            <v>411180</v>
          </cell>
          <cell r="F733">
            <v>0</v>
          </cell>
          <cell r="G733">
            <v>131396</v>
          </cell>
          <cell r="H733">
            <v>112752</v>
          </cell>
          <cell r="I733">
            <v>7355</v>
          </cell>
          <cell r="J733">
            <v>1250</v>
          </cell>
          <cell r="K733">
            <v>333328</v>
          </cell>
          <cell r="L733">
            <v>200000</v>
          </cell>
          <cell r="M733">
            <v>0</v>
          </cell>
          <cell r="N733">
            <v>0</v>
          </cell>
          <cell r="O733">
            <v>0</v>
          </cell>
          <cell r="P733">
            <v>90828</v>
          </cell>
          <cell r="Q733">
            <v>1288089</v>
          </cell>
          <cell r="R733">
            <v>103442</v>
          </cell>
          <cell r="S733">
            <v>200100</v>
          </cell>
          <cell r="T733">
            <v>0</v>
          </cell>
          <cell r="U733">
            <v>57090</v>
          </cell>
          <cell r="V733">
            <v>179604</v>
          </cell>
          <cell r="W733">
            <v>199115</v>
          </cell>
          <cell r="X733">
            <v>156146</v>
          </cell>
          <cell r="Y733">
            <v>210000</v>
          </cell>
          <cell r="Z733">
            <v>1105497</v>
          </cell>
          <cell r="AA733">
            <v>174647</v>
          </cell>
          <cell r="AB733">
            <v>1280144</v>
          </cell>
          <cell r="AC733">
            <v>90828</v>
          </cell>
          <cell r="AD733">
            <v>1370972</v>
          </cell>
          <cell r="AE733">
            <v>-82883</v>
          </cell>
          <cell r="AF733">
            <v>2060869</v>
          </cell>
          <cell r="AG733">
            <v>1977986</v>
          </cell>
        </row>
        <row r="734">
          <cell r="A734" t="str">
            <v>742</v>
          </cell>
          <cell r="B734" t="str">
            <v>WALNUT</v>
          </cell>
          <cell r="C734">
            <v>291308</v>
          </cell>
          <cell r="D734">
            <v>0</v>
          </cell>
          <cell r="E734">
            <v>291308</v>
          </cell>
          <cell r="F734">
            <v>0</v>
          </cell>
          <cell r="G734">
            <v>105983</v>
          </cell>
          <cell r="H734">
            <v>285568</v>
          </cell>
          <cell r="I734">
            <v>1450</v>
          </cell>
          <cell r="J734">
            <v>6580</v>
          </cell>
          <cell r="K734">
            <v>1011446</v>
          </cell>
          <cell r="L734">
            <v>372500</v>
          </cell>
          <cell r="M734">
            <v>0</v>
          </cell>
          <cell r="N734">
            <v>36874</v>
          </cell>
          <cell r="O734">
            <v>1242556</v>
          </cell>
          <cell r="P734">
            <v>264128</v>
          </cell>
          <cell r="Q734">
            <v>3618393</v>
          </cell>
          <cell r="R734">
            <v>83911</v>
          </cell>
          <cell r="S734">
            <v>268906</v>
          </cell>
          <cell r="T734">
            <v>0</v>
          </cell>
          <cell r="U734">
            <v>184408</v>
          </cell>
          <cell r="V734">
            <v>85600</v>
          </cell>
          <cell r="W734">
            <v>242464</v>
          </cell>
          <cell r="X734">
            <v>89843</v>
          </cell>
          <cell r="Y734">
            <v>891901</v>
          </cell>
          <cell r="Z734">
            <v>1847033</v>
          </cell>
          <cell r="AA734">
            <v>2249492</v>
          </cell>
          <cell r="AB734">
            <v>4096525</v>
          </cell>
          <cell r="AC734">
            <v>264128</v>
          </cell>
          <cell r="AD734">
            <v>4360653</v>
          </cell>
          <cell r="AE734">
            <v>-742260</v>
          </cell>
          <cell r="AF734">
            <v>2484703</v>
          </cell>
          <cell r="AG734">
            <v>1742443</v>
          </cell>
        </row>
        <row r="735">
          <cell r="A735" t="str">
            <v>743</v>
          </cell>
          <cell r="B735" t="str">
            <v>BROOKLYN</v>
          </cell>
          <cell r="C735">
            <v>458153</v>
          </cell>
          <cell r="D735">
            <v>0</v>
          </cell>
          <cell r="E735">
            <v>458153</v>
          </cell>
          <cell r="F735">
            <v>0</v>
          </cell>
          <cell r="G735">
            <v>407930</v>
          </cell>
          <cell r="H735">
            <v>150646</v>
          </cell>
          <cell r="I735">
            <v>1435</v>
          </cell>
          <cell r="J735">
            <v>2600</v>
          </cell>
          <cell r="K735">
            <v>673682</v>
          </cell>
          <cell r="L735">
            <v>3053844</v>
          </cell>
          <cell r="M735">
            <v>4000</v>
          </cell>
          <cell r="N735">
            <v>3300</v>
          </cell>
          <cell r="O735">
            <v>2000000</v>
          </cell>
          <cell r="P735">
            <v>956827</v>
          </cell>
          <cell r="Q735">
            <v>7712417</v>
          </cell>
          <cell r="R735">
            <v>281652</v>
          </cell>
          <cell r="S735">
            <v>341870</v>
          </cell>
          <cell r="T735">
            <v>0</v>
          </cell>
          <cell r="U735">
            <v>158321</v>
          </cell>
          <cell r="V735">
            <v>13000</v>
          </cell>
          <cell r="W735">
            <v>143000</v>
          </cell>
          <cell r="X735">
            <v>747028</v>
          </cell>
          <cell r="Y735">
            <v>0</v>
          </cell>
          <cell r="Z735">
            <v>1684871</v>
          </cell>
          <cell r="AA735">
            <v>4781090</v>
          </cell>
          <cell r="AB735">
            <v>6465961</v>
          </cell>
          <cell r="AC735">
            <v>956827</v>
          </cell>
          <cell r="AD735">
            <v>7422788</v>
          </cell>
          <cell r="AE735">
            <v>289629</v>
          </cell>
          <cell r="AF735">
            <v>-275804</v>
          </cell>
          <cell r="AG735">
            <v>13825</v>
          </cell>
        </row>
        <row r="736">
          <cell r="A736" t="str">
            <v>744</v>
          </cell>
          <cell r="B736" t="str">
            <v>DEEP RIVER</v>
          </cell>
          <cell r="C736">
            <v>54610</v>
          </cell>
          <cell r="D736">
            <v>0</v>
          </cell>
          <cell r="E736">
            <v>54610</v>
          </cell>
          <cell r="F736">
            <v>0</v>
          </cell>
          <cell r="G736">
            <v>0</v>
          </cell>
          <cell r="H736">
            <v>25255</v>
          </cell>
          <cell r="I736">
            <v>200</v>
          </cell>
          <cell r="J736">
            <v>800</v>
          </cell>
          <cell r="K736">
            <v>33201</v>
          </cell>
          <cell r="L736">
            <v>106708</v>
          </cell>
          <cell r="M736">
            <v>0</v>
          </cell>
          <cell r="N736">
            <v>12000</v>
          </cell>
          <cell r="O736">
            <v>0</v>
          </cell>
          <cell r="P736">
            <v>34777</v>
          </cell>
          <cell r="Q736">
            <v>267551</v>
          </cell>
          <cell r="R736">
            <v>21100</v>
          </cell>
          <cell r="S736">
            <v>49458</v>
          </cell>
          <cell r="T736">
            <v>100</v>
          </cell>
          <cell r="U736">
            <v>40061</v>
          </cell>
          <cell r="V736">
            <v>2500</v>
          </cell>
          <cell r="W736">
            <v>46757</v>
          </cell>
          <cell r="X736">
            <v>34777</v>
          </cell>
          <cell r="Y736">
            <v>0</v>
          </cell>
          <cell r="Z736">
            <v>194753</v>
          </cell>
          <cell r="AA736">
            <v>0</v>
          </cell>
          <cell r="AB736">
            <v>194753</v>
          </cell>
          <cell r="AC736">
            <v>34777</v>
          </cell>
          <cell r="AD736">
            <v>229530</v>
          </cell>
          <cell r="AE736">
            <v>38021</v>
          </cell>
          <cell r="AF736">
            <v>79675</v>
          </cell>
          <cell r="AG736">
            <v>117696</v>
          </cell>
        </row>
        <row r="737">
          <cell r="A737" t="str">
            <v>745</v>
          </cell>
          <cell r="B737" t="str">
            <v>GRINNELL</v>
          </cell>
          <cell r="C737">
            <v>3998954</v>
          </cell>
          <cell r="D737">
            <v>0</v>
          </cell>
          <cell r="E737">
            <v>3998954</v>
          </cell>
          <cell r="F737">
            <v>0</v>
          </cell>
          <cell r="G737">
            <v>2220329</v>
          </cell>
          <cell r="H737">
            <v>2277956</v>
          </cell>
          <cell r="I737">
            <v>2910</v>
          </cell>
          <cell r="J737">
            <v>125452</v>
          </cell>
          <cell r="K737">
            <v>2467735.1</v>
          </cell>
          <cell r="L737">
            <v>6101270</v>
          </cell>
          <cell r="M737">
            <v>0</v>
          </cell>
          <cell r="N737">
            <v>1473339</v>
          </cell>
          <cell r="O737">
            <v>5800000</v>
          </cell>
          <cell r="P737">
            <v>3837965</v>
          </cell>
          <cell r="Q737">
            <v>28305910.100000001</v>
          </cell>
          <cell r="R737">
            <v>2235741</v>
          </cell>
          <cell r="S737">
            <v>1652878</v>
          </cell>
          <cell r="T737">
            <v>2000</v>
          </cell>
          <cell r="U737">
            <v>1402556</v>
          </cell>
          <cell r="V737">
            <v>935815</v>
          </cell>
          <cell r="W737">
            <v>2102380</v>
          </cell>
          <cell r="X737">
            <v>2400496</v>
          </cell>
          <cell r="Y737">
            <v>9585618</v>
          </cell>
          <cell r="Z737">
            <v>20317484</v>
          </cell>
          <cell r="AA737">
            <v>3951638</v>
          </cell>
          <cell r="AB737">
            <v>24269122</v>
          </cell>
          <cell r="AC737">
            <v>3837965</v>
          </cell>
          <cell r="AD737">
            <v>28107087</v>
          </cell>
          <cell r="AE737">
            <v>198823.09999999916</v>
          </cell>
          <cell r="AF737">
            <v>9724109</v>
          </cell>
          <cell r="AG737">
            <v>9922932.0999999996</v>
          </cell>
        </row>
        <row r="738">
          <cell r="A738" t="str">
            <v>746</v>
          </cell>
          <cell r="B738" t="str">
            <v>GUERNSEY</v>
          </cell>
          <cell r="C738">
            <v>20062</v>
          </cell>
          <cell r="D738">
            <v>0</v>
          </cell>
          <cell r="E738">
            <v>20062</v>
          </cell>
          <cell r="F738">
            <v>0</v>
          </cell>
          <cell r="G738">
            <v>0</v>
          </cell>
          <cell r="H738">
            <v>6824</v>
          </cell>
          <cell r="I738">
            <v>0</v>
          </cell>
          <cell r="J738">
            <v>20</v>
          </cell>
          <cell r="K738">
            <v>7528</v>
          </cell>
          <cell r="L738">
            <v>0</v>
          </cell>
          <cell r="M738">
            <v>0</v>
          </cell>
          <cell r="N738">
            <v>5000</v>
          </cell>
          <cell r="O738">
            <v>0</v>
          </cell>
          <cell r="P738">
            <v>0</v>
          </cell>
          <cell r="Q738">
            <v>39434</v>
          </cell>
          <cell r="R738">
            <v>1275</v>
          </cell>
          <cell r="S738">
            <v>16280</v>
          </cell>
          <cell r="T738">
            <v>100</v>
          </cell>
          <cell r="U738">
            <v>6050</v>
          </cell>
          <cell r="V738">
            <v>5800</v>
          </cell>
          <cell r="W738">
            <v>9635</v>
          </cell>
          <cell r="X738">
            <v>0</v>
          </cell>
          <cell r="Y738">
            <v>0</v>
          </cell>
          <cell r="Z738">
            <v>39140</v>
          </cell>
          <cell r="AA738">
            <v>0</v>
          </cell>
          <cell r="AB738">
            <v>39140</v>
          </cell>
          <cell r="AC738">
            <v>0</v>
          </cell>
          <cell r="AD738">
            <v>39140</v>
          </cell>
          <cell r="AE738">
            <v>294</v>
          </cell>
          <cell r="AF738">
            <v>26688</v>
          </cell>
          <cell r="AG738">
            <v>26982</v>
          </cell>
        </row>
        <row r="739">
          <cell r="A739" t="str">
            <v>747</v>
          </cell>
          <cell r="B739" t="str">
            <v>HARTWICK</v>
          </cell>
          <cell r="C739">
            <v>17836</v>
          </cell>
          <cell r="D739">
            <v>0</v>
          </cell>
          <cell r="E739">
            <v>17836</v>
          </cell>
          <cell r="F739">
            <v>0</v>
          </cell>
          <cell r="G739">
            <v>0</v>
          </cell>
          <cell r="H739">
            <v>8630</v>
          </cell>
          <cell r="I739">
            <v>0</v>
          </cell>
          <cell r="J739">
            <v>0</v>
          </cell>
          <cell r="K739">
            <v>9200</v>
          </cell>
          <cell r="L739">
            <v>7200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42866</v>
          </cell>
          <cell r="R739">
            <v>450</v>
          </cell>
          <cell r="S739">
            <v>14852</v>
          </cell>
          <cell r="T739">
            <v>75</v>
          </cell>
          <cell r="U739">
            <v>2175</v>
          </cell>
          <cell r="V739">
            <v>1300</v>
          </cell>
          <cell r="W739">
            <v>13149</v>
          </cell>
          <cell r="X739">
            <v>0</v>
          </cell>
          <cell r="Y739">
            <v>0</v>
          </cell>
          <cell r="Z739">
            <v>32001</v>
          </cell>
          <cell r="AA739">
            <v>6714</v>
          </cell>
          <cell r="AB739">
            <v>38715</v>
          </cell>
          <cell r="AC739">
            <v>0</v>
          </cell>
          <cell r="AD739">
            <v>38715</v>
          </cell>
          <cell r="AE739">
            <v>4151</v>
          </cell>
          <cell r="AF739">
            <v>38967</v>
          </cell>
          <cell r="AG739">
            <v>43118</v>
          </cell>
        </row>
        <row r="740">
          <cell r="A740" t="str">
            <v>748</v>
          </cell>
          <cell r="B740" t="str">
            <v>MALCOM</v>
          </cell>
          <cell r="C740">
            <v>161034</v>
          </cell>
          <cell r="D740">
            <v>0</v>
          </cell>
          <cell r="E740">
            <v>161034</v>
          </cell>
          <cell r="F740">
            <v>0</v>
          </cell>
          <cell r="G740">
            <v>0</v>
          </cell>
          <cell r="H740">
            <v>26368</v>
          </cell>
          <cell r="I740">
            <v>1680</v>
          </cell>
          <cell r="J740">
            <v>3310</v>
          </cell>
          <cell r="K740">
            <v>61635</v>
          </cell>
          <cell r="L740">
            <v>133850</v>
          </cell>
          <cell r="M740">
            <v>100</v>
          </cell>
          <cell r="N740">
            <v>2350</v>
          </cell>
          <cell r="O740">
            <v>0</v>
          </cell>
          <cell r="P740">
            <v>57435</v>
          </cell>
          <cell r="Q740">
            <v>447762</v>
          </cell>
          <cell r="R740">
            <v>211219</v>
          </cell>
          <cell r="S740">
            <v>127983</v>
          </cell>
          <cell r="T740">
            <v>300</v>
          </cell>
          <cell r="U740">
            <v>55918</v>
          </cell>
          <cell r="V740">
            <v>7851</v>
          </cell>
          <cell r="W740">
            <v>56782</v>
          </cell>
          <cell r="X740">
            <v>48755</v>
          </cell>
          <cell r="Y740">
            <v>0</v>
          </cell>
          <cell r="Z740">
            <v>508808</v>
          </cell>
          <cell r="AA740">
            <v>159986</v>
          </cell>
          <cell r="AB740">
            <v>668794</v>
          </cell>
          <cell r="AC740">
            <v>57435</v>
          </cell>
          <cell r="AD740">
            <v>726229</v>
          </cell>
          <cell r="AE740">
            <v>-278467</v>
          </cell>
          <cell r="AF740">
            <v>402986</v>
          </cell>
          <cell r="AG740">
            <v>124519</v>
          </cell>
        </row>
        <row r="741">
          <cell r="A741" t="str">
            <v>749</v>
          </cell>
          <cell r="B741" t="str">
            <v>MONTEZUMA</v>
          </cell>
          <cell r="C741">
            <v>641552</v>
          </cell>
          <cell r="D741">
            <v>0</v>
          </cell>
          <cell r="E741">
            <v>641552</v>
          </cell>
          <cell r="F741">
            <v>0</v>
          </cell>
          <cell r="G741">
            <v>0</v>
          </cell>
          <cell r="H741">
            <v>141051</v>
          </cell>
          <cell r="I741">
            <v>2000</v>
          </cell>
          <cell r="J741">
            <v>11635</v>
          </cell>
          <cell r="K741">
            <v>255240.55000000002</v>
          </cell>
          <cell r="L741">
            <v>5347148</v>
          </cell>
          <cell r="M741">
            <v>0</v>
          </cell>
          <cell r="N741">
            <v>71000</v>
          </cell>
          <cell r="O741">
            <v>200000</v>
          </cell>
          <cell r="P741">
            <v>45000</v>
          </cell>
          <cell r="Q741">
            <v>6714626.5499999998</v>
          </cell>
          <cell r="R741">
            <v>250100</v>
          </cell>
          <cell r="S741">
            <v>320700</v>
          </cell>
          <cell r="T741">
            <v>0</v>
          </cell>
          <cell r="U741">
            <v>152244</v>
          </cell>
          <cell r="V741">
            <v>50180</v>
          </cell>
          <cell r="W741">
            <v>202670</v>
          </cell>
          <cell r="X741">
            <v>70600</v>
          </cell>
          <cell r="Y741">
            <v>10000</v>
          </cell>
          <cell r="Z741">
            <v>1056494</v>
          </cell>
          <cell r="AA741">
            <v>5329100</v>
          </cell>
          <cell r="AB741">
            <v>6385594</v>
          </cell>
          <cell r="AC741">
            <v>35000</v>
          </cell>
          <cell r="AD741">
            <v>6420594</v>
          </cell>
          <cell r="AE741">
            <v>294032.55</v>
          </cell>
          <cell r="AF741">
            <v>4716842</v>
          </cell>
          <cell r="AG741">
            <v>5010874.55</v>
          </cell>
        </row>
        <row r="742">
          <cell r="A742" t="str">
            <v>750</v>
          </cell>
          <cell r="B742" t="str">
            <v>SEARSBORO</v>
          </cell>
          <cell r="C742">
            <v>31175</v>
          </cell>
          <cell r="D742">
            <v>0</v>
          </cell>
          <cell r="E742">
            <v>31175</v>
          </cell>
          <cell r="F742">
            <v>0</v>
          </cell>
          <cell r="G742">
            <v>0</v>
          </cell>
          <cell r="H742">
            <v>13294</v>
          </cell>
          <cell r="I742">
            <v>100</v>
          </cell>
          <cell r="J742">
            <v>1400</v>
          </cell>
          <cell r="K742">
            <v>16700</v>
          </cell>
          <cell r="L742">
            <v>34950</v>
          </cell>
          <cell r="M742">
            <v>0</v>
          </cell>
          <cell r="N742">
            <v>0</v>
          </cell>
          <cell r="O742">
            <v>0</v>
          </cell>
          <cell r="P742">
            <v>11207</v>
          </cell>
          <cell r="Q742">
            <v>108826</v>
          </cell>
          <cell r="R742">
            <v>2906</v>
          </cell>
          <cell r="S742">
            <v>31000</v>
          </cell>
          <cell r="T742">
            <v>0</v>
          </cell>
          <cell r="U742">
            <v>0</v>
          </cell>
          <cell r="V742">
            <v>0</v>
          </cell>
          <cell r="W742">
            <v>30700</v>
          </cell>
          <cell r="X742">
            <v>0</v>
          </cell>
          <cell r="Y742">
            <v>0</v>
          </cell>
          <cell r="Z742">
            <v>64606</v>
          </cell>
          <cell r="AA742">
            <v>50000</v>
          </cell>
          <cell r="AB742">
            <v>114606</v>
          </cell>
          <cell r="AC742">
            <v>11207</v>
          </cell>
          <cell r="AD742">
            <v>125813</v>
          </cell>
          <cell r="AE742">
            <v>-16987</v>
          </cell>
          <cell r="AF742">
            <v>137716</v>
          </cell>
          <cell r="AG742">
            <v>120729</v>
          </cell>
        </row>
        <row r="743">
          <cell r="A743" t="str">
            <v>751</v>
          </cell>
          <cell r="B743" t="str">
            <v>BEACONSFIELD</v>
          </cell>
          <cell r="C743">
            <v>3059</v>
          </cell>
          <cell r="D743">
            <v>0</v>
          </cell>
          <cell r="E743">
            <v>3059</v>
          </cell>
          <cell r="F743">
            <v>0</v>
          </cell>
          <cell r="G743">
            <v>0</v>
          </cell>
          <cell r="H743">
            <v>1216</v>
          </cell>
          <cell r="I743">
            <v>0</v>
          </cell>
          <cell r="J743">
            <v>1</v>
          </cell>
          <cell r="K743">
            <v>1946.5</v>
          </cell>
          <cell r="L743">
            <v>0</v>
          </cell>
          <cell r="M743">
            <v>0</v>
          </cell>
          <cell r="N743">
            <v>357</v>
          </cell>
          <cell r="O743">
            <v>0</v>
          </cell>
          <cell r="P743">
            <v>0</v>
          </cell>
          <cell r="Q743">
            <v>6579.5</v>
          </cell>
          <cell r="R743">
            <v>210</v>
          </cell>
          <cell r="S743">
            <v>3610</v>
          </cell>
          <cell r="T743">
            <v>0</v>
          </cell>
          <cell r="U743">
            <v>213</v>
          </cell>
          <cell r="V743">
            <v>350</v>
          </cell>
          <cell r="W743">
            <v>1830</v>
          </cell>
          <cell r="X743">
            <v>0</v>
          </cell>
          <cell r="Y743">
            <v>0</v>
          </cell>
          <cell r="Z743">
            <v>6213</v>
          </cell>
          <cell r="AA743">
            <v>0</v>
          </cell>
          <cell r="AB743">
            <v>6213</v>
          </cell>
          <cell r="AC743">
            <v>0</v>
          </cell>
          <cell r="AD743">
            <v>6213</v>
          </cell>
          <cell r="AE743">
            <v>366.5</v>
          </cell>
          <cell r="AF743">
            <v>11348</v>
          </cell>
          <cell r="AG743">
            <v>11714.5</v>
          </cell>
        </row>
        <row r="744">
          <cell r="A744" t="str">
            <v>752</v>
          </cell>
          <cell r="B744" t="str">
            <v>BENTON</v>
          </cell>
          <cell r="C744">
            <v>6550</v>
          </cell>
          <cell r="D744">
            <v>0</v>
          </cell>
          <cell r="E744">
            <v>6550</v>
          </cell>
          <cell r="F744">
            <v>0</v>
          </cell>
          <cell r="G744">
            <v>0</v>
          </cell>
          <cell r="H744">
            <v>3789</v>
          </cell>
          <cell r="I744">
            <v>0</v>
          </cell>
          <cell r="J744">
            <v>53</v>
          </cell>
          <cell r="K744">
            <v>4900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15292</v>
          </cell>
          <cell r="R744">
            <v>2103</v>
          </cell>
          <cell r="S744">
            <v>7110</v>
          </cell>
          <cell r="T744">
            <v>0</v>
          </cell>
          <cell r="U744">
            <v>1320</v>
          </cell>
          <cell r="V744">
            <v>0</v>
          </cell>
          <cell r="W744">
            <v>4750</v>
          </cell>
          <cell r="X744">
            <v>0</v>
          </cell>
          <cell r="Y744">
            <v>0</v>
          </cell>
          <cell r="Z744">
            <v>15283</v>
          </cell>
          <cell r="AA744">
            <v>0</v>
          </cell>
          <cell r="AB744">
            <v>15283</v>
          </cell>
          <cell r="AC744">
            <v>0</v>
          </cell>
          <cell r="AD744">
            <v>15283</v>
          </cell>
          <cell r="AE744">
            <v>9</v>
          </cell>
          <cell r="AF744">
            <v>29087</v>
          </cell>
          <cell r="AG744">
            <v>29096</v>
          </cell>
        </row>
        <row r="745">
          <cell r="A745" t="str">
            <v>753</v>
          </cell>
          <cell r="B745" t="str">
            <v>DELPHOS</v>
          </cell>
          <cell r="C745">
            <v>2206</v>
          </cell>
          <cell r="D745">
            <v>0</v>
          </cell>
          <cell r="E745">
            <v>2206</v>
          </cell>
          <cell r="F745">
            <v>0</v>
          </cell>
          <cell r="G745">
            <v>0</v>
          </cell>
          <cell r="H745">
            <v>1645</v>
          </cell>
          <cell r="I745">
            <v>0</v>
          </cell>
          <cell r="J745">
            <v>0</v>
          </cell>
          <cell r="K745">
            <v>2100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5951</v>
          </cell>
          <cell r="R745">
            <v>0</v>
          </cell>
          <cell r="S745">
            <v>3150</v>
          </cell>
          <cell r="T745">
            <v>0</v>
          </cell>
          <cell r="U745">
            <v>470</v>
          </cell>
          <cell r="V745">
            <v>500</v>
          </cell>
          <cell r="W745">
            <v>1725</v>
          </cell>
          <cell r="X745">
            <v>0</v>
          </cell>
          <cell r="Y745">
            <v>0</v>
          </cell>
          <cell r="Z745">
            <v>5845</v>
          </cell>
          <cell r="AA745">
            <v>0</v>
          </cell>
          <cell r="AB745">
            <v>5845</v>
          </cell>
          <cell r="AC745">
            <v>0</v>
          </cell>
          <cell r="AD745">
            <v>5845</v>
          </cell>
          <cell r="AE745">
            <v>106</v>
          </cell>
          <cell r="AF745">
            <v>31431</v>
          </cell>
          <cell r="AG745">
            <v>31537</v>
          </cell>
        </row>
        <row r="746">
          <cell r="A746" t="str">
            <v>754</v>
          </cell>
          <cell r="B746" t="str">
            <v>DIAGONAL</v>
          </cell>
          <cell r="C746">
            <v>62470</v>
          </cell>
          <cell r="D746">
            <v>0</v>
          </cell>
          <cell r="E746">
            <v>62470</v>
          </cell>
          <cell r="F746">
            <v>0</v>
          </cell>
          <cell r="G746">
            <v>0</v>
          </cell>
          <cell r="H746">
            <v>28779</v>
          </cell>
          <cell r="I746">
            <v>650</v>
          </cell>
          <cell r="J746">
            <v>455</v>
          </cell>
          <cell r="K746">
            <v>45516</v>
          </cell>
          <cell r="L746">
            <v>177400</v>
          </cell>
          <cell r="M746">
            <v>615</v>
          </cell>
          <cell r="N746">
            <v>1180</v>
          </cell>
          <cell r="O746">
            <v>0</v>
          </cell>
          <cell r="P746">
            <v>60210</v>
          </cell>
          <cell r="Q746">
            <v>377275</v>
          </cell>
          <cell r="R746">
            <v>16000</v>
          </cell>
          <cell r="S746">
            <v>26800</v>
          </cell>
          <cell r="T746">
            <v>0</v>
          </cell>
          <cell r="U746">
            <v>6642</v>
          </cell>
          <cell r="V746">
            <v>0</v>
          </cell>
          <cell r="W746">
            <v>100233</v>
          </cell>
          <cell r="X746">
            <v>22725</v>
          </cell>
          <cell r="Y746">
            <v>0</v>
          </cell>
          <cell r="Z746">
            <v>172400</v>
          </cell>
          <cell r="AA746">
            <v>138300</v>
          </cell>
          <cell r="AB746">
            <v>310700</v>
          </cell>
          <cell r="AC746">
            <v>60210</v>
          </cell>
          <cell r="AD746">
            <v>370910</v>
          </cell>
          <cell r="AE746">
            <v>6365</v>
          </cell>
          <cell r="AF746">
            <v>674527</v>
          </cell>
          <cell r="AG746">
            <v>680892</v>
          </cell>
        </row>
        <row r="747">
          <cell r="A747" t="str">
            <v>755</v>
          </cell>
          <cell r="B747" t="str">
            <v>ELLSTON</v>
          </cell>
          <cell r="C747">
            <v>5331</v>
          </cell>
          <cell r="D747">
            <v>0</v>
          </cell>
          <cell r="E747">
            <v>5331</v>
          </cell>
          <cell r="F747">
            <v>0</v>
          </cell>
          <cell r="G747">
            <v>0</v>
          </cell>
          <cell r="H747">
            <v>3305</v>
          </cell>
          <cell r="I747">
            <v>0</v>
          </cell>
          <cell r="J747">
            <v>600</v>
          </cell>
          <cell r="K747">
            <v>3362.75</v>
          </cell>
          <cell r="L747">
            <v>0</v>
          </cell>
          <cell r="M747">
            <v>0</v>
          </cell>
          <cell r="N747">
            <v>500</v>
          </cell>
          <cell r="O747">
            <v>0</v>
          </cell>
          <cell r="P747">
            <v>1500</v>
          </cell>
          <cell r="Q747">
            <v>14598.75</v>
          </cell>
          <cell r="R747">
            <v>2000</v>
          </cell>
          <cell r="S747">
            <v>4930</v>
          </cell>
          <cell r="T747">
            <v>0</v>
          </cell>
          <cell r="U747">
            <v>4730</v>
          </cell>
          <cell r="V747">
            <v>400</v>
          </cell>
          <cell r="W747">
            <v>2915</v>
          </cell>
          <cell r="X747">
            <v>0</v>
          </cell>
          <cell r="Y747">
            <v>0</v>
          </cell>
          <cell r="Z747">
            <v>14975</v>
          </cell>
          <cell r="AA747">
            <v>0</v>
          </cell>
          <cell r="AB747">
            <v>14975</v>
          </cell>
          <cell r="AC747">
            <v>1500</v>
          </cell>
          <cell r="AD747">
            <v>16475</v>
          </cell>
          <cell r="AE747">
            <v>-1876.25</v>
          </cell>
          <cell r="AF747">
            <v>36202</v>
          </cell>
          <cell r="AG747">
            <v>34325.75</v>
          </cell>
        </row>
        <row r="748">
          <cell r="A748" t="str">
            <v>756</v>
          </cell>
          <cell r="B748" t="str">
            <v>KELLERTON</v>
          </cell>
          <cell r="C748">
            <v>42139</v>
          </cell>
          <cell r="D748">
            <v>0</v>
          </cell>
          <cell r="E748">
            <v>42139</v>
          </cell>
          <cell r="F748">
            <v>0</v>
          </cell>
          <cell r="G748">
            <v>0</v>
          </cell>
          <cell r="H748">
            <v>28552</v>
          </cell>
          <cell r="I748">
            <v>390</v>
          </cell>
          <cell r="J748">
            <v>0</v>
          </cell>
          <cell r="K748">
            <v>306</v>
          </cell>
          <cell r="L748">
            <v>147100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218487</v>
          </cell>
          <cell r="R748">
            <v>11000</v>
          </cell>
          <cell r="S748">
            <v>69717</v>
          </cell>
          <cell r="T748">
            <v>0</v>
          </cell>
          <cell r="U748">
            <v>6002</v>
          </cell>
          <cell r="V748">
            <v>0</v>
          </cell>
          <cell r="W748">
            <v>44500</v>
          </cell>
          <cell r="X748">
            <v>5109</v>
          </cell>
          <cell r="Y748">
            <v>0</v>
          </cell>
          <cell r="Z748">
            <v>136328</v>
          </cell>
          <cell r="AA748">
            <v>108600</v>
          </cell>
          <cell r="AB748">
            <v>244928</v>
          </cell>
          <cell r="AC748">
            <v>0</v>
          </cell>
          <cell r="AD748">
            <v>244928</v>
          </cell>
          <cell r="AE748">
            <v>-26441</v>
          </cell>
          <cell r="AF748">
            <v>97392</v>
          </cell>
          <cell r="AG748">
            <v>70951</v>
          </cell>
        </row>
        <row r="749">
          <cell r="A749" t="str">
            <v>757</v>
          </cell>
          <cell r="B749" t="str">
            <v>MALOY</v>
          </cell>
          <cell r="C749">
            <v>2273</v>
          </cell>
          <cell r="D749">
            <v>0</v>
          </cell>
          <cell r="E749">
            <v>2273</v>
          </cell>
          <cell r="F749">
            <v>0</v>
          </cell>
          <cell r="G749">
            <v>0</v>
          </cell>
          <cell r="H749">
            <v>1292</v>
          </cell>
          <cell r="I749">
            <v>0</v>
          </cell>
          <cell r="J749">
            <v>0</v>
          </cell>
          <cell r="K749">
            <v>5026</v>
          </cell>
          <cell r="L749">
            <v>0</v>
          </cell>
          <cell r="M749">
            <v>0</v>
          </cell>
          <cell r="N749">
            <v>3</v>
          </cell>
          <cell r="O749">
            <v>0</v>
          </cell>
          <cell r="P749">
            <v>0</v>
          </cell>
          <cell r="Q749">
            <v>8594</v>
          </cell>
          <cell r="R749">
            <v>260</v>
          </cell>
          <cell r="S749">
            <v>5970</v>
          </cell>
          <cell r="T749">
            <v>0</v>
          </cell>
          <cell r="U749">
            <v>2620</v>
          </cell>
          <cell r="V749">
            <v>0</v>
          </cell>
          <cell r="W749">
            <v>1710</v>
          </cell>
          <cell r="X749">
            <v>0</v>
          </cell>
          <cell r="Y749">
            <v>0</v>
          </cell>
          <cell r="Z749">
            <v>10560</v>
          </cell>
          <cell r="AA749">
            <v>0</v>
          </cell>
          <cell r="AB749">
            <v>10560</v>
          </cell>
          <cell r="AC749">
            <v>0</v>
          </cell>
          <cell r="AD749">
            <v>10560</v>
          </cell>
          <cell r="AE749">
            <v>-1966</v>
          </cell>
          <cell r="AF749">
            <v>10511</v>
          </cell>
          <cell r="AG749">
            <v>8545</v>
          </cell>
        </row>
        <row r="750">
          <cell r="A750" t="str">
            <v>758</v>
          </cell>
          <cell r="B750" t="str">
            <v>MOUNT AYR</v>
          </cell>
          <cell r="C750">
            <v>647955</v>
          </cell>
          <cell r="D750">
            <v>0</v>
          </cell>
          <cell r="E750">
            <v>647955</v>
          </cell>
          <cell r="F750">
            <v>0</v>
          </cell>
          <cell r="G750">
            <v>30055</v>
          </cell>
          <cell r="H750">
            <v>199513</v>
          </cell>
          <cell r="I750">
            <v>6350</v>
          </cell>
          <cell r="J750">
            <v>31600</v>
          </cell>
          <cell r="K750">
            <v>2446150</v>
          </cell>
          <cell r="L750">
            <v>1492895</v>
          </cell>
          <cell r="M750">
            <v>0</v>
          </cell>
          <cell r="N750">
            <v>15500</v>
          </cell>
          <cell r="O750">
            <v>0</v>
          </cell>
          <cell r="P750">
            <v>282048</v>
          </cell>
          <cell r="Q750">
            <v>5152066</v>
          </cell>
          <cell r="R750">
            <v>317282</v>
          </cell>
          <cell r="S750">
            <v>610597</v>
          </cell>
          <cell r="T750">
            <v>0</v>
          </cell>
          <cell r="U750">
            <v>252445</v>
          </cell>
          <cell r="V750">
            <v>333000</v>
          </cell>
          <cell r="W750">
            <v>178490</v>
          </cell>
          <cell r="X750">
            <v>361023</v>
          </cell>
          <cell r="Y750">
            <v>20917</v>
          </cell>
          <cell r="Z750">
            <v>2073754</v>
          </cell>
          <cell r="AA750">
            <v>3184005</v>
          </cell>
          <cell r="AB750">
            <v>5257759</v>
          </cell>
          <cell r="AC750">
            <v>282048</v>
          </cell>
          <cell r="AD750">
            <v>5539807</v>
          </cell>
          <cell r="AE750">
            <v>-387741</v>
          </cell>
          <cell r="AF750">
            <v>1461375</v>
          </cell>
          <cell r="AG750">
            <v>1073634</v>
          </cell>
        </row>
        <row r="751">
          <cell r="A751" t="str">
            <v>759</v>
          </cell>
          <cell r="B751" t="str">
            <v>REDDING</v>
          </cell>
          <cell r="C751">
            <v>6878</v>
          </cell>
          <cell r="D751">
            <v>0</v>
          </cell>
          <cell r="E751">
            <v>6878</v>
          </cell>
          <cell r="F751">
            <v>0</v>
          </cell>
          <cell r="G751">
            <v>0</v>
          </cell>
          <cell r="H751">
            <v>3337</v>
          </cell>
          <cell r="I751">
            <v>0</v>
          </cell>
          <cell r="J751">
            <v>0</v>
          </cell>
          <cell r="K751">
            <v>8000</v>
          </cell>
          <cell r="L751">
            <v>0</v>
          </cell>
          <cell r="M751">
            <v>15</v>
          </cell>
          <cell r="N751">
            <v>0</v>
          </cell>
          <cell r="O751">
            <v>0</v>
          </cell>
          <cell r="P751">
            <v>0</v>
          </cell>
          <cell r="Q751">
            <v>18230</v>
          </cell>
          <cell r="R751">
            <v>525</v>
          </cell>
          <cell r="S751">
            <v>21400</v>
          </cell>
          <cell r="T751">
            <v>0</v>
          </cell>
          <cell r="U751">
            <v>2550</v>
          </cell>
          <cell r="V751">
            <v>0</v>
          </cell>
          <cell r="W751">
            <v>3700</v>
          </cell>
          <cell r="X751">
            <v>0</v>
          </cell>
          <cell r="Y751">
            <v>0</v>
          </cell>
          <cell r="Z751">
            <v>28175</v>
          </cell>
          <cell r="AA751">
            <v>0</v>
          </cell>
          <cell r="AB751">
            <v>28175</v>
          </cell>
          <cell r="AC751">
            <v>0</v>
          </cell>
          <cell r="AD751">
            <v>28175</v>
          </cell>
          <cell r="AE751">
            <v>-9945</v>
          </cell>
          <cell r="AF751">
            <v>11554</v>
          </cell>
          <cell r="AG751">
            <v>1609</v>
          </cell>
        </row>
        <row r="752">
          <cell r="A752" t="str">
            <v>760</v>
          </cell>
          <cell r="B752" t="str">
            <v>TINGLEY</v>
          </cell>
          <cell r="C752">
            <v>22803</v>
          </cell>
          <cell r="D752">
            <v>0</v>
          </cell>
          <cell r="E752">
            <v>22803</v>
          </cell>
          <cell r="F752">
            <v>0</v>
          </cell>
          <cell r="G752">
            <v>0</v>
          </cell>
          <cell r="H752">
            <v>15535</v>
          </cell>
          <cell r="I752">
            <v>0</v>
          </cell>
          <cell r="J752">
            <v>5000</v>
          </cell>
          <cell r="K752">
            <v>23000</v>
          </cell>
          <cell r="L752">
            <v>1700</v>
          </cell>
          <cell r="M752">
            <v>0</v>
          </cell>
          <cell r="N752">
            <v>6000</v>
          </cell>
          <cell r="O752">
            <v>0</v>
          </cell>
          <cell r="P752">
            <v>0</v>
          </cell>
          <cell r="Q752">
            <v>74038</v>
          </cell>
          <cell r="R752">
            <v>10300</v>
          </cell>
          <cell r="S752">
            <v>26100</v>
          </cell>
          <cell r="T752">
            <v>0</v>
          </cell>
          <cell r="U752">
            <v>18025</v>
          </cell>
          <cell r="V752">
            <v>500</v>
          </cell>
          <cell r="W752">
            <v>22200</v>
          </cell>
          <cell r="X752">
            <v>0</v>
          </cell>
          <cell r="Y752">
            <v>0</v>
          </cell>
          <cell r="Z752">
            <v>77125</v>
          </cell>
          <cell r="AA752">
            <v>0</v>
          </cell>
          <cell r="AB752">
            <v>77125</v>
          </cell>
          <cell r="AC752">
            <v>0</v>
          </cell>
          <cell r="AD752">
            <v>77125</v>
          </cell>
          <cell r="AE752">
            <v>-3087</v>
          </cell>
          <cell r="AF752">
            <v>186131</v>
          </cell>
          <cell r="AG752">
            <v>183044</v>
          </cell>
        </row>
        <row r="753">
          <cell r="A753" t="str">
            <v>761</v>
          </cell>
          <cell r="B753" t="str">
            <v>AUBURN</v>
          </cell>
          <cell r="C753">
            <v>69491</v>
          </cell>
          <cell r="D753">
            <v>0</v>
          </cell>
          <cell r="E753">
            <v>69491</v>
          </cell>
          <cell r="F753">
            <v>0</v>
          </cell>
          <cell r="G753">
            <v>0</v>
          </cell>
          <cell r="H753">
            <v>31332</v>
          </cell>
          <cell r="I753">
            <v>985</v>
          </cell>
          <cell r="J753">
            <v>3660</v>
          </cell>
          <cell r="K753">
            <v>59922</v>
          </cell>
          <cell r="L753">
            <v>368558</v>
          </cell>
          <cell r="M753">
            <v>0</v>
          </cell>
          <cell r="N753">
            <v>11879</v>
          </cell>
          <cell r="O753">
            <v>0</v>
          </cell>
          <cell r="P753">
            <v>19586</v>
          </cell>
          <cell r="Q753">
            <v>565413</v>
          </cell>
          <cell r="R753">
            <v>29369</v>
          </cell>
          <cell r="S753">
            <v>70512</v>
          </cell>
          <cell r="T753">
            <v>1000</v>
          </cell>
          <cell r="U753">
            <v>41599</v>
          </cell>
          <cell r="V753">
            <v>3872</v>
          </cell>
          <cell r="W753">
            <v>64027</v>
          </cell>
          <cell r="X753">
            <v>0</v>
          </cell>
          <cell r="Y753">
            <v>0</v>
          </cell>
          <cell r="Z753">
            <v>210379</v>
          </cell>
          <cell r="AA753">
            <v>381469</v>
          </cell>
          <cell r="AB753">
            <v>591848</v>
          </cell>
          <cell r="AC753">
            <v>19586</v>
          </cell>
          <cell r="AD753">
            <v>611434</v>
          </cell>
          <cell r="AE753">
            <v>-46021</v>
          </cell>
          <cell r="AF753">
            <v>398327</v>
          </cell>
          <cell r="AG753">
            <v>352306</v>
          </cell>
        </row>
        <row r="754">
          <cell r="A754" t="str">
            <v>762</v>
          </cell>
          <cell r="B754" t="str">
            <v>EARLY</v>
          </cell>
          <cell r="C754">
            <v>133497</v>
          </cell>
          <cell r="D754">
            <v>0</v>
          </cell>
          <cell r="E754">
            <v>133497</v>
          </cell>
          <cell r="F754">
            <v>0</v>
          </cell>
          <cell r="G754">
            <v>0</v>
          </cell>
          <cell r="H754">
            <v>48386</v>
          </cell>
          <cell r="I754">
            <v>1740</v>
          </cell>
          <cell r="J754">
            <v>395</v>
          </cell>
          <cell r="K754">
            <v>154067.25</v>
          </cell>
          <cell r="L754">
            <v>310415</v>
          </cell>
          <cell r="M754">
            <v>0</v>
          </cell>
          <cell r="N754">
            <v>5040</v>
          </cell>
          <cell r="O754">
            <v>0</v>
          </cell>
          <cell r="P754">
            <v>162519</v>
          </cell>
          <cell r="Q754">
            <v>816059.25</v>
          </cell>
          <cell r="R754">
            <v>64488</v>
          </cell>
          <cell r="S754">
            <v>196809</v>
          </cell>
          <cell r="T754">
            <v>1000</v>
          </cell>
          <cell r="U754">
            <v>45063</v>
          </cell>
          <cell r="V754">
            <v>0</v>
          </cell>
          <cell r="W754">
            <v>76700</v>
          </cell>
          <cell r="X754">
            <v>14263</v>
          </cell>
          <cell r="Y754">
            <v>40000</v>
          </cell>
          <cell r="Z754">
            <v>438323</v>
          </cell>
          <cell r="AA754">
            <v>390080</v>
          </cell>
          <cell r="AB754">
            <v>828403</v>
          </cell>
          <cell r="AC754">
            <v>162519</v>
          </cell>
          <cell r="AD754">
            <v>990922</v>
          </cell>
          <cell r="AE754">
            <v>-174862.75</v>
          </cell>
          <cell r="AF754">
            <v>485252</v>
          </cell>
          <cell r="AG754">
            <v>310389.25</v>
          </cell>
        </row>
        <row r="755">
          <cell r="A755" t="str">
            <v>763</v>
          </cell>
          <cell r="B755" t="str">
            <v>LAKE VIEW</v>
          </cell>
          <cell r="C755">
            <v>590397</v>
          </cell>
          <cell r="D755">
            <v>0</v>
          </cell>
          <cell r="E755">
            <v>590397</v>
          </cell>
          <cell r="F755">
            <v>0</v>
          </cell>
          <cell r="G755">
            <v>125000</v>
          </cell>
          <cell r="H755">
            <v>132059</v>
          </cell>
          <cell r="I755">
            <v>11300</v>
          </cell>
          <cell r="J755">
            <v>12600</v>
          </cell>
          <cell r="K755">
            <v>251494</v>
          </cell>
          <cell r="L755">
            <v>2985000</v>
          </cell>
          <cell r="M755">
            <v>32388</v>
          </cell>
          <cell r="N755">
            <v>149400</v>
          </cell>
          <cell r="O755">
            <v>3187000</v>
          </cell>
          <cell r="P755">
            <v>691097</v>
          </cell>
          <cell r="Q755">
            <v>8167735</v>
          </cell>
          <cell r="R755">
            <v>321100</v>
          </cell>
          <cell r="S755">
            <v>86600</v>
          </cell>
          <cell r="T755">
            <v>0</v>
          </cell>
          <cell r="U755">
            <v>339445</v>
          </cell>
          <cell r="V755">
            <v>66800</v>
          </cell>
          <cell r="W755">
            <v>186700</v>
          </cell>
          <cell r="X755">
            <v>266600</v>
          </cell>
          <cell r="Y755">
            <v>840300</v>
          </cell>
          <cell r="Z755">
            <v>2107545</v>
          </cell>
          <cell r="AA755">
            <v>5714490</v>
          </cell>
          <cell r="AB755">
            <v>7822035</v>
          </cell>
          <cell r="AC755">
            <v>691097</v>
          </cell>
          <cell r="AD755">
            <v>8513132</v>
          </cell>
          <cell r="AE755">
            <v>-345397</v>
          </cell>
          <cell r="AF755">
            <v>2528458</v>
          </cell>
          <cell r="AG755">
            <v>2183061</v>
          </cell>
        </row>
        <row r="756">
          <cell r="A756" t="str">
            <v>764</v>
          </cell>
          <cell r="B756" t="str">
            <v>LYTTON</v>
          </cell>
          <cell r="C756">
            <v>54420</v>
          </cell>
          <cell r="D756">
            <v>0</v>
          </cell>
          <cell r="E756">
            <v>54420</v>
          </cell>
          <cell r="F756">
            <v>0</v>
          </cell>
          <cell r="G756">
            <v>0</v>
          </cell>
          <cell r="H756">
            <v>26712</v>
          </cell>
          <cell r="I756">
            <v>150</v>
          </cell>
          <cell r="J756">
            <v>6440</v>
          </cell>
          <cell r="K756">
            <v>87930</v>
          </cell>
          <cell r="L756">
            <v>392850</v>
          </cell>
          <cell r="M756">
            <v>0</v>
          </cell>
          <cell r="N756">
            <v>10000</v>
          </cell>
          <cell r="O756">
            <v>0</v>
          </cell>
          <cell r="P756">
            <v>15000</v>
          </cell>
          <cell r="Q756">
            <v>593502</v>
          </cell>
          <cell r="R756">
            <v>26918</v>
          </cell>
          <cell r="S756">
            <v>51000</v>
          </cell>
          <cell r="T756">
            <v>2000</v>
          </cell>
          <cell r="U756">
            <v>15150</v>
          </cell>
          <cell r="V756">
            <v>51500</v>
          </cell>
          <cell r="W756">
            <v>49100</v>
          </cell>
          <cell r="X756">
            <v>0</v>
          </cell>
          <cell r="Y756">
            <v>0</v>
          </cell>
          <cell r="Z756">
            <v>195668</v>
          </cell>
          <cell r="AA756">
            <v>402520</v>
          </cell>
          <cell r="AB756">
            <v>598188</v>
          </cell>
          <cell r="AC756">
            <v>15000</v>
          </cell>
          <cell r="AD756">
            <v>613188</v>
          </cell>
          <cell r="AE756">
            <v>-19686</v>
          </cell>
          <cell r="AF756">
            <v>331956</v>
          </cell>
          <cell r="AG756">
            <v>312270</v>
          </cell>
        </row>
        <row r="757">
          <cell r="A757" t="str">
            <v>765</v>
          </cell>
          <cell r="B757" t="str">
            <v>NEMAHA</v>
          </cell>
          <cell r="C757">
            <v>30997</v>
          </cell>
          <cell r="D757">
            <v>0</v>
          </cell>
          <cell r="E757">
            <v>30997</v>
          </cell>
          <cell r="F757">
            <v>0</v>
          </cell>
          <cell r="G757">
            <v>0</v>
          </cell>
          <cell r="H757">
            <v>638</v>
          </cell>
          <cell r="I757">
            <v>0</v>
          </cell>
          <cell r="J757">
            <v>0</v>
          </cell>
          <cell r="K757">
            <v>5821</v>
          </cell>
          <cell r="L757">
            <v>0</v>
          </cell>
          <cell r="M757">
            <v>0</v>
          </cell>
          <cell r="N757">
            <v>500</v>
          </cell>
          <cell r="O757">
            <v>0</v>
          </cell>
          <cell r="P757">
            <v>0</v>
          </cell>
          <cell r="Q757">
            <v>37956</v>
          </cell>
          <cell r="R757">
            <v>5175</v>
          </cell>
          <cell r="S757">
            <v>5100</v>
          </cell>
          <cell r="T757">
            <v>0</v>
          </cell>
          <cell r="U757">
            <v>1061</v>
          </cell>
          <cell r="V757">
            <v>935</v>
          </cell>
          <cell r="W757">
            <v>10185</v>
          </cell>
          <cell r="X757">
            <v>0</v>
          </cell>
          <cell r="Y757">
            <v>0</v>
          </cell>
          <cell r="Z757">
            <v>22456</v>
          </cell>
          <cell r="AA757">
            <v>0</v>
          </cell>
          <cell r="AB757">
            <v>22456</v>
          </cell>
          <cell r="AC757">
            <v>0</v>
          </cell>
          <cell r="AD757">
            <v>22456</v>
          </cell>
          <cell r="AE757">
            <v>15500</v>
          </cell>
          <cell r="AF757">
            <v>95257</v>
          </cell>
          <cell r="AG757">
            <v>110757</v>
          </cell>
        </row>
        <row r="758">
          <cell r="A758" t="str">
            <v>766</v>
          </cell>
          <cell r="B758" t="str">
            <v>ODEBOLT</v>
          </cell>
          <cell r="C758">
            <v>333395</v>
          </cell>
          <cell r="D758">
            <v>0</v>
          </cell>
          <cell r="E758">
            <v>333395</v>
          </cell>
          <cell r="F758">
            <v>0</v>
          </cell>
          <cell r="G758">
            <v>0</v>
          </cell>
          <cell r="H758">
            <v>67057</v>
          </cell>
          <cell r="I758">
            <v>1350</v>
          </cell>
          <cell r="J758">
            <v>25480</v>
          </cell>
          <cell r="K758">
            <v>170440</v>
          </cell>
          <cell r="L758">
            <v>497529</v>
          </cell>
          <cell r="M758">
            <v>0</v>
          </cell>
          <cell r="N758">
            <v>11370</v>
          </cell>
          <cell r="O758">
            <v>0</v>
          </cell>
          <cell r="P758">
            <v>66951</v>
          </cell>
          <cell r="Q758">
            <v>1173572</v>
          </cell>
          <cell r="R758">
            <v>58820</v>
          </cell>
          <cell r="S758">
            <v>302239</v>
          </cell>
          <cell r="T758">
            <v>5440</v>
          </cell>
          <cell r="U758">
            <v>148470</v>
          </cell>
          <cell r="V758">
            <v>15441</v>
          </cell>
          <cell r="W758">
            <v>104710</v>
          </cell>
          <cell r="X758">
            <v>88767</v>
          </cell>
          <cell r="Y758">
            <v>0</v>
          </cell>
          <cell r="Z758">
            <v>723887</v>
          </cell>
          <cell r="AA758">
            <v>401458</v>
          </cell>
          <cell r="AB758">
            <v>1125345</v>
          </cell>
          <cell r="AC758">
            <v>66951</v>
          </cell>
          <cell r="AD758">
            <v>1192296</v>
          </cell>
          <cell r="AE758">
            <v>-18724</v>
          </cell>
          <cell r="AF758">
            <v>830772</v>
          </cell>
          <cell r="AG758">
            <v>812048</v>
          </cell>
        </row>
        <row r="759">
          <cell r="A759" t="str">
            <v>767</v>
          </cell>
          <cell r="B759" t="str">
            <v>SAC CITY</v>
          </cell>
          <cell r="C759">
            <v>812448</v>
          </cell>
          <cell r="D759">
            <v>0</v>
          </cell>
          <cell r="E759">
            <v>812448</v>
          </cell>
          <cell r="F759">
            <v>0</v>
          </cell>
          <cell r="G759">
            <v>0</v>
          </cell>
          <cell r="H759">
            <v>193074</v>
          </cell>
          <cell r="I759">
            <v>7500</v>
          </cell>
          <cell r="J759">
            <v>71100</v>
          </cell>
          <cell r="K759">
            <v>319481</v>
          </cell>
          <cell r="L759">
            <v>2936573</v>
          </cell>
          <cell r="M759">
            <v>0</v>
          </cell>
          <cell r="N759">
            <v>71200</v>
          </cell>
          <cell r="O759">
            <v>0</v>
          </cell>
          <cell r="P759">
            <v>226328</v>
          </cell>
          <cell r="Q759">
            <v>4637704</v>
          </cell>
          <cell r="R759">
            <v>421900</v>
          </cell>
          <cell r="S759">
            <v>491600</v>
          </cell>
          <cell r="T759">
            <v>0</v>
          </cell>
          <cell r="U759">
            <v>269010</v>
          </cell>
          <cell r="V759">
            <v>9200</v>
          </cell>
          <cell r="W759">
            <v>228500</v>
          </cell>
          <cell r="X759">
            <v>62820</v>
          </cell>
          <cell r="Y759">
            <v>0</v>
          </cell>
          <cell r="Z759">
            <v>1483030</v>
          </cell>
          <cell r="AA759">
            <v>2760455</v>
          </cell>
          <cell r="AB759">
            <v>4243485</v>
          </cell>
          <cell r="AC759">
            <v>226328</v>
          </cell>
          <cell r="AD759">
            <v>4469813</v>
          </cell>
          <cell r="AE759">
            <v>167891</v>
          </cell>
          <cell r="AF759">
            <v>1244047</v>
          </cell>
          <cell r="AG759">
            <v>1411938</v>
          </cell>
        </row>
        <row r="760">
          <cell r="A760" t="str">
            <v>768</v>
          </cell>
          <cell r="B760" t="str">
            <v>SCHALLER</v>
          </cell>
          <cell r="C760">
            <v>183550</v>
          </cell>
          <cell r="D760">
            <v>0</v>
          </cell>
          <cell r="E760">
            <v>183550</v>
          </cell>
          <cell r="F760">
            <v>0</v>
          </cell>
          <cell r="G760">
            <v>0</v>
          </cell>
          <cell r="H760">
            <v>6566</v>
          </cell>
          <cell r="I760">
            <v>0</v>
          </cell>
          <cell r="J760">
            <v>0</v>
          </cell>
          <cell r="K760">
            <v>5690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195806</v>
          </cell>
          <cell r="R760">
            <v>73850</v>
          </cell>
          <cell r="S760">
            <v>174650</v>
          </cell>
          <cell r="T760">
            <v>0</v>
          </cell>
          <cell r="U760">
            <v>140750</v>
          </cell>
          <cell r="V760">
            <v>56500</v>
          </cell>
          <cell r="W760">
            <v>144500</v>
          </cell>
          <cell r="X760">
            <v>0</v>
          </cell>
          <cell r="Y760">
            <v>0</v>
          </cell>
          <cell r="Z760">
            <v>590250</v>
          </cell>
          <cell r="AA760">
            <v>0</v>
          </cell>
          <cell r="AB760">
            <v>590250</v>
          </cell>
          <cell r="AC760">
            <v>0</v>
          </cell>
          <cell r="AD760">
            <v>590250</v>
          </cell>
          <cell r="AE760">
            <v>-394444</v>
          </cell>
          <cell r="AF760">
            <v>976550</v>
          </cell>
          <cell r="AG760">
            <v>582106</v>
          </cell>
        </row>
        <row r="761">
          <cell r="A761" t="str">
            <v>769</v>
          </cell>
          <cell r="B761" t="str">
            <v>WALL LAKE</v>
          </cell>
          <cell r="C761">
            <v>191100</v>
          </cell>
          <cell r="D761">
            <v>0</v>
          </cell>
          <cell r="E761">
            <v>191100</v>
          </cell>
          <cell r="F761">
            <v>0</v>
          </cell>
          <cell r="G761">
            <v>78500</v>
          </cell>
          <cell r="H761">
            <v>57500</v>
          </cell>
          <cell r="I761">
            <v>1000</v>
          </cell>
          <cell r="J761">
            <v>2000</v>
          </cell>
          <cell r="K761">
            <v>179794</v>
          </cell>
          <cell r="L761">
            <v>2105000</v>
          </cell>
          <cell r="M761">
            <v>0</v>
          </cell>
          <cell r="N761">
            <v>15000</v>
          </cell>
          <cell r="O761">
            <v>0</v>
          </cell>
          <cell r="P761">
            <v>128500</v>
          </cell>
          <cell r="Q761">
            <v>2758394</v>
          </cell>
          <cell r="R761">
            <v>82000</v>
          </cell>
          <cell r="S761">
            <v>105000</v>
          </cell>
          <cell r="T761">
            <v>3000</v>
          </cell>
          <cell r="U761">
            <v>345000</v>
          </cell>
          <cell r="V761">
            <v>30000</v>
          </cell>
          <cell r="W761">
            <v>170000</v>
          </cell>
          <cell r="X761">
            <v>86503</v>
          </cell>
          <cell r="Y761">
            <v>0</v>
          </cell>
          <cell r="Z761">
            <v>821503</v>
          </cell>
          <cell r="AA761">
            <v>1967000</v>
          </cell>
          <cell r="AB761">
            <v>2788503</v>
          </cell>
          <cell r="AC761">
            <v>128500</v>
          </cell>
          <cell r="AD761">
            <v>2917003</v>
          </cell>
          <cell r="AE761">
            <v>-158609</v>
          </cell>
          <cell r="AF761">
            <v>792348</v>
          </cell>
          <cell r="AG761">
            <v>633739</v>
          </cell>
        </row>
        <row r="762">
          <cell r="A762" t="str">
            <v>770</v>
          </cell>
          <cell r="B762" t="str">
            <v>BETTENDORF</v>
          </cell>
          <cell r="C762">
            <v>26629482</v>
          </cell>
          <cell r="D762">
            <v>0</v>
          </cell>
          <cell r="E762">
            <v>26629482</v>
          </cell>
          <cell r="F762">
            <v>27550</v>
          </cell>
          <cell r="G762">
            <v>1335212</v>
          </cell>
          <cell r="H762">
            <v>9140047</v>
          </cell>
          <cell r="I762">
            <v>880660</v>
          </cell>
          <cell r="J762">
            <v>648759</v>
          </cell>
          <cell r="K762">
            <v>6741725</v>
          </cell>
          <cell r="L762">
            <v>22263563</v>
          </cell>
          <cell r="M762">
            <v>23750</v>
          </cell>
          <cell r="N762">
            <v>1359340</v>
          </cell>
          <cell r="O762">
            <v>12351000</v>
          </cell>
          <cell r="P762">
            <v>11796585</v>
          </cell>
          <cell r="Q762">
            <v>93197673</v>
          </cell>
          <cell r="R762">
            <v>12222795</v>
          </cell>
          <cell r="S762">
            <v>3150768</v>
          </cell>
          <cell r="T762">
            <v>0</v>
          </cell>
          <cell r="U762">
            <v>5053392</v>
          </cell>
          <cell r="V762">
            <v>2096480</v>
          </cell>
          <cell r="W762">
            <v>4529622</v>
          </cell>
          <cell r="X762">
            <v>17992459</v>
          </cell>
          <cell r="Y762">
            <v>17498729</v>
          </cell>
          <cell r="Z762">
            <v>62544245</v>
          </cell>
          <cell r="AA762">
            <v>26921297</v>
          </cell>
          <cell r="AB762">
            <v>89465542</v>
          </cell>
          <cell r="AC762">
            <v>11796585</v>
          </cell>
          <cell r="AD762">
            <v>101262127</v>
          </cell>
          <cell r="AE762">
            <v>-8064454</v>
          </cell>
          <cell r="AF762">
            <v>82369275</v>
          </cell>
          <cell r="AG762">
            <v>74304821</v>
          </cell>
        </row>
        <row r="763">
          <cell r="A763" t="str">
            <v>771</v>
          </cell>
          <cell r="B763" t="str">
            <v>BLUE GRASS</v>
          </cell>
          <cell r="C763">
            <v>617414</v>
          </cell>
          <cell r="D763">
            <v>0</v>
          </cell>
          <cell r="E763">
            <v>617414</v>
          </cell>
          <cell r="F763">
            <v>0</v>
          </cell>
          <cell r="G763">
            <v>811482</v>
          </cell>
          <cell r="H763">
            <v>210817</v>
          </cell>
          <cell r="I763">
            <v>20900</v>
          </cell>
          <cell r="J763">
            <v>2995</v>
          </cell>
          <cell r="K763">
            <v>1157148</v>
          </cell>
          <cell r="L763">
            <v>318186</v>
          </cell>
          <cell r="M763">
            <v>0</v>
          </cell>
          <cell r="N763">
            <v>8000</v>
          </cell>
          <cell r="O763">
            <v>700000</v>
          </cell>
          <cell r="P763">
            <v>3443150</v>
          </cell>
          <cell r="Q763">
            <v>7290092</v>
          </cell>
          <cell r="R763">
            <v>403875</v>
          </cell>
          <cell r="S763">
            <v>371146</v>
          </cell>
          <cell r="T763">
            <v>0</v>
          </cell>
          <cell r="U763">
            <v>74682</v>
          </cell>
          <cell r="V763">
            <v>811482</v>
          </cell>
          <cell r="W763">
            <v>250358</v>
          </cell>
          <cell r="X763">
            <v>170950</v>
          </cell>
          <cell r="Y763">
            <v>2700000</v>
          </cell>
          <cell r="Z763">
            <v>4782493</v>
          </cell>
          <cell r="AA763">
            <v>945262</v>
          </cell>
          <cell r="AB763">
            <v>5727755</v>
          </cell>
          <cell r="AC763">
            <v>3443150</v>
          </cell>
          <cell r="AD763">
            <v>9170905</v>
          </cell>
          <cell r="AE763">
            <v>-1880813</v>
          </cell>
          <cell r="AF763">
            <v>3871254</v>
          </cell>
          <cell r="AG763">
            <v>1990441</v>
          </cell>
        </row>
        <row r="764">
          <cell r="A764" t="str">
            <v>772</v>
          </cell>
          <cell r="B764" t="str">
            <v>BUFFALO</v>
          </cell>
          <cell r="C764">
            <v>755218</v>
          </cell>
          <cell r="D764">
            <v>0</v>
          </cell>
          <cell r="E764">
            <v>755218</v>
          </cell>
          <cell r="F764">
            <v>0</v>
          </cell>
          <cell r="G764">
            <v>0</v>
          </cell>
          <cell r="H764">
            <v>195853</v>
          </cell>
          <cell r="I764">
            <v>16580</v>
          </cell>
          <cell r="J764">
            <v>42000</v>
          </cell>
          <cell r="K764">
            <v>288039</v>
          </cell>
          <cell r="L764">
            <v>972095</v>
          </cell>
          <cell r="M764">
            <v>0</v>
          </cell>
          <cell r="N764">
            <v>136350</v>
          </cell>
          <cell r="O764">
            <v>0</v>
          </cell>
          <cell r="P764">
            <v>241000</v>
          </cell>
          <cell r="Q764">
            <v>2647135</v>
          </cell>
          <cell r="R764">
            <v>516280</v>
          </cell>
          <cell r="S764">
            <v>473799</v>
          </cell>
          <cell r="T764">
            <v>0</v>
          </cell>
          <cell r="U764">
            <v>330833</v>
          </cell>
          <cell r="V764">
            <v>9000</v>
          </cell>
          <cell r="W764">
            <v>117285</v>
          </cell>
          <cell r="X764">
            <v>0</v>
          </cell>
          <cell r="Y764">
            <v>0</v>
          </cell>
          <cell r="Z764">
            <v>1447197</v>
          </cell>
          <cell r="AA764">
            <v>870985</v>
          </cell>
          <cell r="AB764">
            <v>2318182</v>
          </cell>
          <cell r="AC764">
            <v>241000</v>
          </cell>
          <cell r="AD764">
            <v>2559182</v>
          </cell>
          <cell r="AE764">
            <v>87953</v>
          </cell>
          <cell r="AF764">
            <v>2081049</v>
          </cell>
          <cell r="AG764">
            <v>2169002</v>
          </cell>
        </row>
        <row r="765">
          <cell r="A765" t="str">
            <v>773</v>
          </cell>
          <cell r="B765" t="str">
            <v>DAVENPORT</v>
          </cell>
          <cell r="C765">
            <v>67053721</v>
          </cell>
          <cell r="D765">
            <v>0</v>
          </cell>
          <cell r="E765">
            <v>67053721</v>
          </cell>
          <cell r="F765">
            <v>0</v>
          </cell>
          <cell r="G765">
            <v>7030465</v>
          </cell>
          <cell r="H765">
            <v>24175441</v>
          </cell>
          <cell r="I765">
            <v>1775900</v>
          </cell>
          <cell r="J765">
            <v>1183470</v>
          </cell>
          <cell r="K765">
            <v>32950205.609447341</v>
          </cell>
          <cell r="L765">
            <v>65349508</v>
          </cell>
          <cell r="M765">
            <v>32500</v>
          </cell>
          <cell r="N765">
            <v>6607249</v>
          </cell>
          <cell r="O765">
            <v>25274068</v>
          </cell>
          <cell r="P765">
            <v>45362581</v>
          </cell>
          <cell r="Q765">
            <v>276795108.60944736</v>
          </cell>
          <cell r="R765">
            <v>44406490</v>
          </cell>
          <cell r="S765">
            <v>19196560</v>
          </cell>
          <cell r="T765">
            <v>0</v>
          </cell>
          <cell r="U765">
            <v>12302014</v>
          </cell>
          <cell r="V765">
            <v>14081426</v>
          </cell>
          <cell r="W765">
            <v>10599520</v>
          </cell>
          <cell r="X765">
            <v>22597374</v>
          </cell>
          <cell r="Y765">
            <v>39354213</v>
          </cell>
          <cell r="Z765">
            <v>162537597</v>
          </cell>
          <cell r="AA765">
            <v>69411413</v>
          </cell>
          <cell r="AB765">
            <v>231949010</v>
          </cell>
          <cell r="AC765">
            <v>45362581</v>
          </cell>
          <cell r="AD765">
            <v>277311591</v>
          </cell>
          <cell r="AE765">
            <v>-516482.39055265486</v>
          </cell>
          <cell r="AF765">
            <v>118347236</v>
          </cell>
          <cell r="AG765">
            <v>117830753.60944735</v>
          </cell>
        </row>
        <row r="766">
          <cell r="A766" t="str">
            <v>774</v>
          </cell>
          <cell r="B766" t="str">
            <v>DIXON</v>
          </cell>
          <cell r="C766">
            <v>50499</v>
          </cell>
          <cell r="D766">
            <v>0</v>
          </cell>
          <cell r="E766">
            <v>50499</v>
          </cell>
          <cell r="F766">
            <v>0</v>
          </cell>
          <cell r="G766">
            <v>0</v>
          </cell>
          <cell r="H766">
            <v>836</v>
          </cell>
          <cell r="I766">
            <v>0</v>
          </cell>
          <cell r="J766">
            <v>0</v>
          </cell>
          <cell r="K766">
            <v>37500</v>
          </cell>
          <cell r="L766">
            <v>29786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118621</v>
          </cell>
          <cell r="R766">
            <v>8220</v>
          </cell>
          <cell r="S766">
            <v>56175</v>
          </cell>
          <cell r="T766">
            <v>0</v>
          </cell>
          <cell r="U766">
            <v>21883</v>
          </cell>
          <cell r="V766">
            <v>0</v>
          </cell>
          <cell r="W766">
            <v>53909</v>
          </cell>
          <cell r="X766">
            <v>0</v>
          </cell>
          <cell r="Y766">
            <v>0</v>
          </cell>
          <cell r="Z766">
            <v>140187</v>
          </cell>
          <cell r="AA766">
            <v>29786</v>
          </cell>
          <cell r="AB766">
            <v>169973</v>
          </cell>
          <cell r="AC766">
            <v>0</v>
          </cell>
          <cell r="AD766">
            <v>169973</v>
          </cell>
          <cell r="AE766">
            <v>-51352</v>
          </cell>
          <cell r="AF766">
            <v>282201</v>
          </cell>
          <cell r="AG766">
            <v>230849</v>
          </cell>
        </row>
        <row r="767">
          <cell r="A767" t="str">
            <v>775</v>
          </cell>
          <cell r="B767" t="str">
            <v>DONAHUE</v>
          </cell>
          <cell r="C767">
            <v>82673</v>
          </cell>
          <cell r="D767">
            <v>0</v>
          </cell>
          <cell r="E767">
            <v>82673</v>
          </cell>
          <cell r="F767">
            <v>0</v>
          </cell>
          <cell r="G767">
            <v>20000</v>
          </cell>
          <cell r="H767">
            <v>50827</v>
          </cell>
          <cell r="I767">
            <v>830</v>
          </cell>
          <cell r="J767">
            <v>126</v>
          </cell>
          <cell r="K767">
            <v>24000</v>
          </cell>
          <cell r="L767">
            <v>156310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334766</v>
          </cell>
          <cell r="R767">
            <v>10191</v>
          </cell>
          <cell r="S767">
            <v>94345</v>
          </cell>
          <cell r="T767">
            <v>0</v>
          </cell>
          <cell r="U767">
            <v>26643</v>
          </cell>
          <cell r="V767">
            <v>3500</v>
          </cell>
          <cell r="W767">
            <v>37250</v>
          </cell>
          <cell r="X767">
            <v>0</v>
          </cell>
          <cell r="Y767">
            <v>0</v>
          </cell>
          <cell r="Z767">
            <v>171929</v>
          </cell>
          <cell r="AA767">
            <v>202240</v>
          </cell>
          <cell r="AB767">
            <v>374169</v>
          </cell>
          <cell r="AC767">
            <v>0</v>
          </cell>
          <cell r="AD767">
            <v>374169</v>
          </cell>
          <cell r="AE767">
            <v>-39403</v>
          </cell>
          <cell r="AF767">
            <v>316157</v>
          </cell>
          <cell r="AG767">
            <v>276754</v>
          </cell>
        </row>
        <row r="768">
          <cell r="A768" t="str">
            <v>776</v>
          </cell>
          <cell r="B768" t="str">
            <v>ELDRIDGE</v>
          </cell>
          <cell r="C768">
            <v>2383134</v>
          </cell>
          <cell r="D768">
            <v>0</v>
          </cell>
          <cell r="E768">
            <v>2383134</v>
          </cell>
          <cell r="F768">
            <v>0</v>
          </cell>
          <cell r="G768">
            <v>255041</v>
          </cell>
          <cell r="H768">
            <v>893051</v>
          </cell>
          <cell r="I768">
            <v>118500</v>
          </cell>
          <cell r="J768">
            <v>36015</v>
          </cell>
          <cell r="K768">
            <v>1306540</v>
          </cell>
          <cell r="L768">
            <v>7714972</v>
          </cell>
          <cell r="M768">
            <v>0</v>
          </cell>
          <cell r="N768">
            <v>236030</v>
          </cell>
          <cell r="O768">
            <v>0</v>
          </cell>
          <cell r="P768">
            <v>1851442</v>
          </cell>
          <cell r="Q768">
            <v>14794725</v>
          </cell>
          <cell r="R768">
            <v>1198825</v>
          </cell>
          <cell r="S768">
            <v>1190585</v>
          </cell>
          <cell r="T768">
            <v>0</v>
          </cell>
          <cell r="U768">
            <v>605363</v>
          </cell>
          <cell r="V768">
            <v>112755</v>
          </cell>
          <cell r="W768">
            <v>1003271</v>
          </cell>
          <cell r="X768">
            <v>261075</v>
          </cell>
          <cell r="Y768">
            <v>2568992</v>
          </cell>
          <cell r="Z768">
            <v>6940866</v>
          </cell>
          <cell r="AA768">
            <v>6801468</v>
          </cell>
          <cell r="AB768">
            <v>13742334</v>
          </cell>
          <cell r="AC768">
            <v>1851442</v>
          </cell>
          <cell r="AD768">
            <v>15593776</v>
          </cell>
          <cell r="AE768">
            <v>-799051</v>
          </cell>
          <cell r="AF768">
            <v>11700056</v>
          </cell>
          <cell r="AG768">
            <v>10901005</v>
          </cell>
        </row>
        <row r="769">
          <cell r="A769" t="str">
            <v>777</v>
          </cell>
          <cell r="B769" t="str">
            <v>LECLAIRE</v>
          </cell>
          <cell r="C769">
            <v>1667342</v>
          </cell>
          <cell r="D769">
            <v>0</v>
          </cell>
          <cell r="E769">
            <v>1667342</v>
          </cell>
          <cell r="F769">
            <v>0</v>
          </cell>
          <cell r="G769">
            <v>4728098</v>
          </cell>
          <cell r="H769">
            <v>925554</v>
          </cell>
          <cell r="I769">
            <v>11900</v>
          </cell>
          <cell r="J769">
            <v>165395</v>
          </cell>
          <cell r="K769">
            <v>588752.25</v>
          </cell>
          <cell r="L769">
            <v>1122299</v>
          </cell>
          <cell r="M769">
            <v>100</v>
          </cell>
          <cell r="N769">
            <v>127792</v>
          </cell>
          <cell r="O769">
            <v>100</v>
          </cell>
          <cell r="P769">
            <v>3188574</v>
          </cell>
          <cell r="Q769">
            <v>12525906.25</v>
          </cell>
          <cell r="R769">
            <v>989101</v>
          </cell>
          <cell r="S769">
            <v>1136645</v>
          </cell>
          <cell r="T769">
            <v>0</v>
          </cell>
          <cell r="U769">
            <v>407520</v>
          </cell>
          <cell r="V769">
            <v>2670895</v>
          </cell>
          <cell r="W769">
            <v>345553</v>
          </cell>
          <cell r="X769">
            <v>3513438</v>
          </cell>
          <cell r="Y769">
            <v>90323</v>
          </cell>
          <cell r="Z769">
            <v>9153475</v>
          </cell>
          <cell r="AA769">
            <v>1101282</v>
          </cell>
          <cell r="AB769">
            <v>10254757</v>
          </cell>
          <cell r="AC769">
            <v>3188574</v>
          </cell>
          <cell r="AD769">
            <v>13443331</v>
          </cell>
          <cell r="AE769">
            <v>-917424.75</v>
          </cell>
          <cell r="AF769">
            <v>24877478</v>
          </cell>
          <cell r="AG769">
            <v>23960053.25</v>
          </cell>
        </row>
        <row r="770">
          <cell r="A770" t="str">
            <v>778</v>
          </cell>
          <cell r="B770" t="str">
            <v>LONG GROVE</v>
          </cell>
          <cell r="C770">
            <v>362451</v>
          </cell>
          <cell r="D770">
            <v>0</v>
          </cell>
          <cell r="E770">
            <v>362451</v>
          </cell>
          <cell r="F770">
            <v>0</v>
          </cell>
          <cell r="G770">
            <v>0</v>
          </cell>
          <cell r="H770">
            <v>116178</v>
          </cell>
          <cell r="I770">
            <v>6510</v>
          </cell>
          <cell r="J770">
            <v>150</v>
          </cell>
          <cell r="K770">
            <v>92920</v>
          </cell>
          <cell r="L770">
            <v>673992</v>
          </cell>
          <cell r="M770">
            <v>0</v>
          </cell>
          <cell r="N770">
            <v>2000</v>
          </cell>
          <cell r="O770">
            <v>0</v>
          </cell>
          <cell r="P770">
            <v>315446</v>
          </cell>
          <cell r="Q770">
            <v>1569647</v>
          </cell>
          <cell r="R770">
            <v>45988</v>
          </cell>
          <cell r="S770">
            <v>151331</v>
          </cell>
          <cell r="T770">
            <v>0</v>
          </cell>
          <cell r="U770">
            <v>75997</v>
          </cell>
          <cell r="V770">
            <v>8000</v>
          </cell>
          <cell r="W770">
            <v>112401</v>
          </cell>
          <cell r="X770">
            <v>74930</v>
          </cell>
          <cell r="Y770">
            <v>0</v>
          </cell>
          <cell r="Z770">
            <v>468647</v>
          </cell>
          <cell r="AA770">
            <v>712492</v>
          </cell>
          <cell r="AB770">
            <v>1181139</v>
          </cell>
          <cell r="AC770">
            <v>315446</v>
          </cell>
          <cell r="AD770">
            <v>1496585</v>
          </cell>
          <cell r="AE770">
            <v>73062</v>
          </cell>
          <cell r="AF770">
            <v>2023591</v>
          </cell>
          <cell r="AG770">
            <v>2096653</v>
          </cell>
        </row>
        <row r="771">
          <cell r="A771" t="str">
            <v>779</v>
          </cell>
          <cell r="B771" t="str">
            <v>MAYSVILLE</v>
          </cell>
          <cell r="C771">
            <v>29473</v>
          </cell>
          <cell r="D771">
            <v>0</v>
          </cell>
          <cell r="E771">
            <v>29473</v>
          </cell>
          <cell r="F771">
            <v>0</v>
          </cell>
          <cell r="G771">
            <v>0</v>
          </cell>
          <cell r="H771">
            <v>29038</v>
          </cell>
          <cell r="I771">
            <v>0</v>
          </cell>
          <cell r="J771">
            <v>2100</v>
          </cell>
          <cell r="K771">
            <v>21032</v>
          </cell>
          <cell r="L771">
            <v>51500</v>
          </cell>
          <cell r="M771">
            <v>0</v>
          </cell>
          <cell r="N771">
            <v>1300</v>
          </cell>
          <cell r="O771">
            <v>0</v>
          </cell>
          <cell r="P771">
            <v>0</v>
          </cell>
          <cell r="Q771">
            <v>134443</v>
          </cell>
          <cell r="R771">
            <v>0</v>
          </cell>
          <cell r="S771">
            <v>20000</v>
          </cell>
          <cell r="T771">
            <v>0</v>
          </cell>
          <cell r="U771">
            <v>7386</v>
          </cell>
          <cell r="V771">
            <v>0</v>
          </cell>
          <cell r="W771">
            <v>38502</v>
          </cell>
          <cell r="X771">
            <v>0</v>
          </cell>
          <cell r="Y771">
            <v>0</v>
          </cell>
          <cell r="Z771">
            <v>65888</v>
          </cell>
          <cell r="AA771">
            <v>58414</v>
          </cell>
          <cell r="AB771">
            <v>124302</v>
          </cell>
          <cell r="AC771">
            <v>0</v>
          </cell>
          <cell r="AD771">
            <v>124302</v>
          </cell>
          <cell r="AE771">
            <v>10141</v>
          </cell>
          <cell r="AF771">
            <v>174104</v>
          </cell>
          <cell r="AG771">
            <v>184245</v>
          </cell>
        </row>
        <row r="772">
          <cell r="A772" t="str">
            <v>780</v>
          </cell>
          <cell r="B772" t="str">
            <v>MCCAUSLAND</v>
          </cell>
          <cell r="C772">
            <v>82350</v>
          </cell>
          <cell r="D772">
            <v>0</v>
          </cell>
          <cell r="E772">
            <v>82350</v>
          </cell>
          <cell r="F772">
            <v>0</v>
          </cell>
          <cell r="G772">
            <v>0</v>
          </cell>
          <cell r="H772">
            <v>46323</v>
          </cell>
          <cell r="I772">
            <v>965</v>
          </cell>
          <cell r="J772">
            <v>9430</v>
          </cell>
          <cell r="K772">
            <v>46828</v>
          </cell>
          <cell r="L772">
            <v>143100</v>
          </cell>
          <cell r="M772">
            <v>6000</v>
          </cell>
          <cell r="N772">
            <v>6700</v>
          </cell>
          <cell r="O772">
            <v>0</v>
          </cell>
          <cell r="P772">
            <v>50000</v>
          </cell>
          <cell r="Q772">
            <v>391696</v>
          </cell>
          <cell r="R772">
            <v>18000</v>
          </cell>
          <cell r="S772">
            <v>77306</v>
          </cell>
          <cell r="T772">
            <v>0</v>
          </cell>
          <cell r="U772">
            <v>47064</v>
          </cell>
          <cell r="V772">
            <v>8000</v>
          </cell>
          <cell r="W772">
            <v>74950</v>
          </cell>
          <cell r="X772">
            <v>0</v>
          </cell>
          <cell r="Y772">
            <v>0</v>
          </cell>
          <cell r="Z772">
            <v>225320</v>
          </cell>
          <cell r="AA772">
            <v>108216</v>
          </cell>
          <cell r="AB772">
            <v>333536</v>
          </cell>
          <cell r="AC772">
            <v>50000</v>
          </cell>
          <cell r="AD772">
            <v>383536</v>
          </cell>
          <cell r="AE772">
            <v>8160</v>
          </cell>
          <cell r="AF772">
            <v>261177</v>
          </cell>
          <cell r="AG772">
            <v>269337</v>
          </cell>
        </row>
        <row r="773">
          <cell r="A773" t="str">
            <v>781</v>
          </cell>
          <cell r="B773" t="str">
            <v>NEW LIBERTY</v>
          </cell>
          <cell r="C773">
            <v>12502</v>
          </cell>
          <cell r="D773">
            <v>0</v>
          </cell>
          <cell r="E773">
            <v>12502</v>
          </cell>
          <cell r="F773">
            <v>0</v>
          </cell>
          <cell r="G773">
            <v>0</v>
          </cell>
          <cell r="H773">
            <v>194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12696</v>
          </cell>
          <cell r="R773">
            <v>0</v>
          </cell>
          <cell r="S773">
            <v>20000</v>
          </cell>
          <cell r="T773">
            <v>0</v>
          </cell>
          <cell r="U773">
            <v>3000</v>
          </cell>
          <cell r="V773">
            <v>0</v>
          </cell>
          <cell r="W773">
            <v>9800</v>
          </cell>
          <cell r="X773">
            <v>0</v>
          </cell>
          <cell r="Y773">
            <v>0</v>
          </cell>
          <cell r="Z773">
            <v>32800</v>
          </cell>
          <cell r="AA773">
            <v>0</v>
          </cell>
          <cell r="AB773">
            <v>32800</v>
          </cell>
          <cell r="AC773">
            <v>0</v>
          </cell>
          <cell r="AD773">
            <v>32800</v>
          </cell>
          <cell r="AE773">
            <v>-20104</v>
          </cell>
          <cell r="AF773">
            <v>96971</v>
          </cell>
          <cell r="AG773">
            <v>76867</v>
          </cell>
        </row>
        <row r="774">
          <cell r="A774" t="str">
            <v>782</v>
          </cell>
          <cell r="B774" t="str">
            <v>PANORAMA PARK</v>
          </cell>
          <cell r="C774">
            <v>26511</v>
          </cell>
          <cell r="D774">
            <v>0</v>
          </cell>
          <cell r="E774">
            <v>26511</v>
          </cell>
          <cell r="F774">
            <v>0</v>
          </cell>
          <cell r="G774">
            <v>0</v>
          </cell>
          <cell r="H774">
            <v>28949</v>
          </cell>
          <cell r="I774">
            <v>0</v>
          </cell>
          <cell r="J774">
            <v>0</v>
          </cell>
          <cell r="K774">
            <v>16000</v>
          </cell>
          <cell r="L774">
            <v>18500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89960</v>
          </cell>
          <cell r="R774">
            <v>3300</v>
          </cell>
          <cell r="S774">
            <v>40500</v>
          </cell>
          <cell r="T774">
            <v>0</v>
          </cell>
          <cell r="U774">
            <v>10400</v>
          </cell>
          <cell r="V774">
            <v>2000</v>
          </cell>
          <cell r="W774">
            <v>23500</v>
          </cell>
          <cell r="X774">
            <v>0</v>
          </cell>
          <cell r="Y774">
            <v>0</v>
          </cell>
          <cell r="Z774">
            <v>79700</v>
          </cell>
          <cell r="AA774">
            <v>20000</v>
          </cell>
          <cell r="AB774">
            <v>99700</v>
          </cell>
          <cell r="AC774">
            <v>0</v>
          </cell>
          <cell r="AD774">
            <v>99700</v>
          </cell>
          <cell r="AE774">
            <v>-9740</v>
          </cell>
          <cell r="AF774">
            <v>215289</v>
          </cell>
          <cell r="AG774">
            <v>205549</v>
          </cell>
        </row>
        <row r="775">
          <cell r="A775" t="str">
            <v>784</v>
          </cell>
          <cell r="B775" t="str">
            <v>PRINCETON</v>
          </cell>
          <cell r="C775">
            <v>348224</v>
          </cell>
          <cell r="D775">
            <v>0</v>
          </cell>
          <cell r="E775">
            <v>348224</v>
          </cell>
          <cell r="F775">
            <v>0</v>
          </cell>
          <cell r="G775">
            <v>156655</v>
          </cell>
          <cell r="H775">
            <v>141241</v>
          </cell>
          <cell r="I775">
            <v>11040</v>
          </cell>
          <cell r="J775">
            <v>5500</v>
          </cell>
          <cell r="K775">
            <v>160093</v>
          </cell>
          <cell r="L775">
            <v>458599</v>
          </cell>
          <cell r="M775">
            <v>0</v>
          </cell>
          <cell r="N775">
            <v>55656</v>
          </cell>
          <cell r="O775">
            <v>0</v>
          </cell>
          <cell r="P775">
            <v>217742</v>
          </cell>
          <cell r="Q775">
            <v>1554750</v>
          </cell>
          <cell r="R775">
            <v>277673</v>
          </cell>
          <cell r="S775">
            <v>163175</v>
          </cell>
          <cell r="T775">
            <v>0</v>
          </cell>
          <cell r="U775">
            <v>81096</v>
          </cell>
          <cell r="V775">
            <v>125132</v>
          </cell>
          <cell r="W775">
            <v>75339</v>
          </cell>
          <cell r="X775">
            <v>122080</v>
          </cell>
          <cell r="Y775">
            <v>20000</v>
          </cell>
          <cell r="Z775">
            <v>864495</v>
          </cell>
          <cell r="AA775">
            <v>345506</v>
          </cell>
          <cell r="AB775">
            <v>1210001</v>
          </cell>
          <cell r="AC775">
            <v>217742</v>
          </cell>
          <cell r="AD775">
            <v>1427743</v>
          </cell>
          <cell r="AE775">
            <v>127007</v>
          </cell>
          <cell r="AF775">
            <v>233931</v>
          </cell>
          <cell r="AG775">
            <v>360938</v>
          </cell>
        </row>
        <row r="776">
          <cell r="A776" t="str">
            <v>785</v>
          </cell>
          <cell r="B776" t="str">
            <v>RIVERDALE</v>
          </cell>
          <cell r="C776">
            <v>786095</v>
          </cell>
          <cell r="D776">
            <v>0</v>
          </cell>
          <cell r="E776">
            <v>786095</v>
          </cell>
          <cell r="F776">
            <v>0</v>
          </cell>
          <cell r="G776">
            <v>16516</v>
          </cell>
          <cell r="H776">
            <v>184854</v>
          </cell>
          <cell r="I776">
            <v>390</v>
          </cell>
          <cell r="J776">
            <v>2060</v>
          </cell>
          <cell r="K776">
            <v>277164</v>
          </cell>
          <cell r="L776">
            <v>133540</v>
          </cell>
          <cell r="M776">
            <v>0</v>
          </cell>
          <cell r="N776">
            <v>51000</v>
          </cell>
          <cell r="O776">
            <v>1200000</v>
          </cell>
          <cell r="P776">
            <v>174913</v>
          </cell>
          <cell r="Q776">
            <v>2826532</v>
          </cell>
          <cell r="R776">
            <v>320490</v>
          </cell>
          <cell r="S776">
            <v>241297</v>
          </cell>
          <cell r="T776">
            <v>0</v>
          </cell>
          <cell r="U776">
            <v>81900</v>
          </cell>
          <cell r="V776">
            <v>23516</v>
          </cell>
          <cell r="W776">
            <v>336700</v>
          </cell>
          <cell r="X776">
            <v>319000</v>
          </cell>
          <cell r="Y776">
            <v>1300000</v>
          </cell>
          <cell r="Z776">
            <v>2622903</v>
          </cell>
          <cell r="AA776">
            <v>132600</v>
          </cell>
          <cell r="AB776">
            <v>2755503</v>
          </cell>
          <cell r="AC776">
            <v>174913</v>
          </cell>
          <cell r="AD776">
            <v>2930416</v>
          </cell>
          <cell r="AE776">
            <v>-103884</v>
          </cell>
          <cell r="AF776">
            <v>951645</v>
          </cell>
          <cell r="AG776">
            <v>847761</v>
          </cell>
        </row>
        <row r="777">
          <cell r="A777" t="str">
            <v>786</v>
          </cell>
          <cell r="B777" t="str">
            <v>WALCOTT</v>
          </cell>
          <cell r="C777">
            <v>977248</v>
          </cell>
          <cell r="D777">
            <v>0</v>
          </cell>
          <cell r="E777">
            <v>977248</v>
          </cell>
          <cell r="F777">
            <v>0</v>
          </cell>
          <cell r="G777">
            <v>0</v>
          </cell>
          <cell r="H777">
            <v>337698</v>
          </cell>
          <cell r="I777">
            <v>16190</v>
          </cell>
          <cell r="J777">
            <v>18900</v>
          </cell>
          <cell r="K777">
            <v>302979.16000000003</v>
          </cell>
          <cell r="L777">
            <v>766415</v>
          </cell>
          <cell r="M777">
            <v>2100</v>
          </cell>
          <cell r="N777">
            <v>151360</v>
          </cell>
          <cell r="O777">
            <v>0</v>
          </cell>
          <cell r="P777">
            <v>450879</v>
          </cell>
          <cell r="Q777">
            <v>3023769.16</v>
          </cell>
          <cell r="R777">
            <v>616215</v>
          </cell>
          <cell r="S777">
            <v>409190</v>
          </cell>
          <cell r="T777">
            <v>312</v>
          </cell>
          <cell r="U777">
            <v>190435</v>
          </cell>
          <cell r="V777">
            <v>81285</v>
          </cell>
          <cell r="W777">
            <v>190750</v>
          </cell>
          <cell r="X777">
            <v>0</v>
          </cell>
          <cell r="Y777">
            <v>170000</v>
          </cell>
          <cell r="Z777">
            <v>1658187</v>
          </cell>
          <cell r="AA777">
            <v>965355</v>
          </cell>
          <cell r="AB777">
            <v>2623542</v>
          </cell>
          <cell r="AC777">
            <v>450879</v>
          </cell>
          <cell r="AD777">
            <v>3074421</v>
          </cell>
          <cell r="AE777">
            <v>-50651.839999999967</v>
          </cell>
          <cell r="AF777">
            <v>2584787</v>
          </cell>
          <cell r="AG777">
            <v>2534135.16</v>
          </cell>
        </row>
        <row r="778">
          <cell r="A778" t="str">
            <v>787</v>
          </cell>
          <cell r="B778" t="str">
            <v>DEFIANCE</v>
          </cell>
          <cell r="C778">
            <v>64420</v>
          </cell>
          <cell r="D778">
            <v>0</v>
          </cell>
          <cell r="E778">
            <v>64420</v>
          </cell>
          <cell r="F778">
            <v>0</v>
          </cell>
          <cell r="G778">
            <v>0</v>
          </cell>
          <cell r="H778">
            <v>26129</v>
          </cell>
          <cell r="I778">
            <v>1200</v>
          </cell>
          <cell r="J778">
            <v>218</v>
          </cell>
          <cell r="K778">
            <v>58000</v>
          </cell>
          <cell r="L778">
            <v>108260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258227</v>
          </cell>
          <cell r="R778">
            <v>34100</v>
          </cell>
          <cell r="S778">
            <v>69500</v>
          </cell>
          <cell r="T778">
            <v>500</v>
          </cell>
          <cell r="U778">
            <v>12711</v>
          </cell>
          <cell r="V778">
            <v>175</v>
          </cell>
          <cell r="W778">
            <v>43181</v>
          </cell>
          <cell r="X778">
            <v>0</v>
          </cell>
          <cell r="Y778">
            <v>0</v>
          </cell>
          <cell r="Z778">
            <v>160167</v>
          </cell>
          <cell r="AA778">
            <v>98060</v>
          </cell>
          <cell r="AB778">
            <v>258227</v>
          </cell>
          <cell r="AC778">
            <v>0</v>
          </cell>
          <cell r="AD778">
            <v>258227</v>
          </cell>
          <cell r="AE778">
            <v>0</v>
          </cell>
          <cell r="AF778">
            <v>91351</v>
          </cell>
          <cell r="AG778">
            <v>91351</v>
          </cell>
        </row>
        <row r="779">
          <cell r="A779" t="str">
            <v>788</v>
          </cell>
          <cell r="B779" t="str">
            <v>EARLING</v>
          </cell>
          <cell r="C779">
            <v>92945</v>
          </cell>
          <cell r="D779">
            <v>0</v>
          </cell>
          <cell r="E779">
            <v>92945</v>
          </cell>
          <cell r="F779">
            <v>0</v>
          </cell>
          <cell r="G779">
            <v>0</v>
          </cell>
          <cell r="H779">
            <v>6833</v>
          </cell>
          <cell r="I779">
            <v>0</v>
          </cell>
          <cell r="J779">
            <v>0</v>
          </cell>
          <cell r="K779">
            <v>57000</v>
          </cell>
          <cell r="L779">
            <v>136780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293558</v>
          </cell>
          <cell r="R779">
            <v>14740</v>
          </cell>
          <cell r="S779">
            <v>132000</v>
          </cell>
          <cell r="T779">
            <v>600</v>
          </cell>
          <cell r="U779">
            <v>1500</v>
          </cell>
          <cell r="V779">
            <v>5000</v>
          </cell>
          <cell r="W779">
            <v>78500</v>
          </cell>
          <cell r="X779">
            <v>0</v>
          </cell>
          <cell r="Y779">
            <v>0</v>
          </cell>
          <cell r="Z779">
            <v>232340</v>
          </cell>
          <cell r="AA779">
            <v>105000</v>
          </cell>
          <cell r="AB779">
            <v>337340</v>
          </cell>
          <cell r="AC779">
            <v>0</v>
          </cell>
          <cell r="AD779">
            <v>337340</v>
          </cell>
          <cell r="AE779">
            <v>-43782</v>
          </cell>
          <cell r="AF779">
            <v>227491</v>
          </cell>
          <cell r="AG779">
            <v>183709</v>
          </cell>
        </row>
        <row r="780">
          <cell r="A780" t="str">
            <v>789</v>
          </cell>
          <cell r="B780" t="str">
            <v>ELK HORN</v>
          </cell>
          <cell r="C780">
            <v>209125</v>
          </cell>
          <cell r="D780">
            <v>0</v>
          </cell>
          <cell r="E780">
            <v>209125</v>
          </cell>
          <cell r="F780">
            <v>0</v>
          </cell>
          <cell r="G780">
            <v>100000</v>
          </cell>
          <cell r="H780">
            <v>65540</v>
          </cell>
          <cell r="I780">
            <v>1000</v>
          </cell>
          <cell r="J780">
            <v>50</v>
          </cell>
          <cell r="K780">
            <v>295163</v>
          </cell>
          <cell r="L780">
            <v>324340</v>
          </cell>
          <cell r="M780">
            <v>0</v>
          </cell>
          <cell r="N780">
            <v>500</v>
          </cell>
          <cell r="O780">
            <v>0</v>
          </cell>
          <cell r="P780">
            <v>0</v>
          </cell>
          <cell r="Q780">
            <v>995718</v>
          </cell>
          <cell r="R780">
            <v>42535</v>
          </cell>
          <cell r="S780">
            <v>77302</v>
          </cell>
          <cell r="T780">
            <v>0</v>
          </cell>
          <cell r="U780">
            <v>83872</v>
          </cell>
          <cell r="V780">
            <v>200000</v>
          </cell>
          <cell r="W780">
            <v>54143</v>
          </cell>
          <cell r="X780">
            <v>61637</v>
          </cell>
          <cell r="Y780">
            <v>100000</v>
          </cell>
          <cell r="Z780">
            <v>619489</v>
          </cell>
          <cell r="AA780">
            <v>313455</v>
          </cell>
          <cell r="AB780">
            <v>932944</v>
          </cell>
          <cell r="AC780">
            <v>0</v>
          </cell>
          <cell r="AD780">
            <v>932944</v>
          </cell>
          <cell r="AE780">
            <v>62774</v>
          </cell>
          <cell r="AF780">
            <v>783927</v>
          </cell>
          <cell r="AG780">
            <v>846701</v>
          </cell>
        </row>
        <row r="781">
          <cell r="A781" t="str">
            <v>790</v>
          </cell>
          <cell r="B781" t="str">
            <v>HARLAN</v>
          </cell>
          <cell r="C781">
            <v>2769965</v>
          </cell>
          <cell r="D781">
            <v>0</v>
          </cell>
          <cell r="E781">
            <v>2769965</v>
          </cell>
          <cell r="F781">
            <v>0</v>
          </cell>
          <cell r="G781">
            <v>379239</v>
          </cell>
          <cell r="H781">
            <v>672069</v>
          </cell>
          <cell r="I781">
            <v>18775</v>
          </cell>
          <cell r="J781">
            <v>47290</v>
          </cell>
          <cell r="K781">
            <v>1435585.5999999999</v>
          </cell>
          <cell r="L781">
            <v>15429707</v>
          </cell>
          <cell r="M781">
            <v>0</v>
          </cell>
          <cell r="N781">
            <v>160096</v>
          </cell>
          <cell r="O781">
            <v>0</v>
          </cell>
          <cell r="P781">
            <v>1964792</v>
          </cell>
          <cell r="Q781">
            <v>22877518.600000001</v>
          </cell>
          <cell r="R781">
            <v>1464027</v>
          </cell>
          <cell r="S781">
            <v>1129083</v>
          </cell>
          <cell r="T781">
            <v>0</v>
          </cell>
          <cell r="U781">
            <v>970457</v>
          </cell>
          <cell r="V781">
            <v>163500</v>
          </cell>
          <cell r="W781">
            <v>820509</v>
          </cell>
          <cell r="X781">
            <v>967659</v>
          </cell>
          <cell r="Y781">
            <v>533736</v>
          </cell>
          <cell r="Z781">
            <v>6048971</v>
          </cell>
          <cell r="AA781">
            <v>14588157</v>
          </cell>
          <cell r="AB781">
            <v>20637128</v>
          </cell>
          <cell r="AC781">
            <v>1964792</v>
          </cell>
          <cell r="AD781">
            <v>22601920</v>
          </cell>
          <cell r="AE781">
            <v>275598.59999999963</v>
          </cell>
          <cell r="AF781">
            <v>25143542</v>
          </cell>
          <cell r="AG781">
            <v>25419140.600000001</v>
          </cell>
        </row>
        <row r="782">
          <cell r="A782" t="str">
            <v>791</v>
          </cell>
          <cell r="B782" t="str">
            <v>IRWIN</v>
          </cell>
          <cell r="C782">
            <v>86575</v>
          </cell>
          <cell r="D782">
            <v>0</v>
          </cell>
          <cell r="E782">
            <v>86575</v>
          </cell>
          <cell r="F782">
            <v>0</v>
          </cell>
          <cell r="G782">
            <v>0</v>
          </cell>
          <cell r="H782">
            <v>33592</v>
          </cell>
          <cell r="I782">
            <v>800</v>
          </cell>
          <cell r="J782">
            <v>16000</v>
          </cell>
          <cell r="K782">
            <v>72200</v>
          </cell>
          <cell r="L782">
            <v>139600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348767</v>
          </cell>
          <cell r="R782">
            <v>49225</v>
          </cell>
          <cell r="S782">
            <v>79500</v>
          </cell>
          <cell r="T782">
            <v>0</v>
          </cell>
          <cell r="U782">
            <v>34000</v>
          </cell>
          <cell r="V782">
            <v>0</v>
          </cell>
          <cell r="W782">
            <v>59460</v>
          </cell>
          <cell r="X782">
            <v>0</v>
          </cell>
          <cell r="Y782">
            <v>0</v>
          </cell>
          <cell r="Z782">
            <v>222185</v>
          </cell>
          <cell r="AA782">
            <v>123100</v>
          </cell>
          <cell r="AB782">
            <v>345285</v>
          </cell>
          <cell r="AC782">
            <v>0</v>
          </cell>
          <cell r="AD782">
            <v>345285</v>
          </cell>
          <cell r="AE782">
            <v>3482</v>
          </cell>
          <cell r="AF782">
            <v>218040</v>
          </cell>
          <cell r="AG782">
            <v>221522</v>
          </cell>
        </row>
        <row r="783">
          <cell r="A783" t="str">
            <v>792</v>
          </cell>
          <cell r="B783" t="str">
            <v>KIRKMAN</v>
          </cell>
          <cell r="C783">
            <v>11046</v>
          </cell>
          <cell r="D783">
            <v>0</v>
          </cell>
          <cell r="E783">
            <v>11046</v>
          </cell>
          <cell r="F783">
            <v>0</v>
          </cell>
          <cell r="G783">
            <v>0</v>
          </cell>
          <cell r="H783">
            <v>5646</v>
          </cell>
          <cell r="I783">
            <v>0</v>
          </cell>
          <cell r="J783">
            <v>0</v>
          </cell>
          <cell r="K783">
            <v>4200</v>
          </cell>
          <cell r="L783">
            <v>4550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25442</v>
          </cell>
          <cell r="R783">
            <v>2428</v>
          </cell>
          <cell r="S783">
            <v>13100</v>
          </cell>
          <cell r="T783">
            <v>0</v>
          </cell>
          <cell r="U783">
            <v>0</v>
          </cell>
          <cell r="V783">
            <v>0</v>
          </cell>
          <cell r="W783">
            <v>7020</v>
          </cell>
          <cell r="X783">
            <v>0</v>
          </cell>
          <cell r="Y783">
            <v>0</v>
          </cell>
          <cell r="Z783">
            <v>22548</v>
          </cell>
          <cell r="AA783">
            <v>0</v>
          </cell>
          <cell r="AB783">
            <v>22548</v>
          </cell>
          <cell r="AC783">
            <v>0</v>
          </cell>
          <cell r="AD783">
            <v>22548</v>
          </cell>
          <cell r="AE783">
            <v>2894</v>
          </cell>
          <cell r="AF783">
            <v>31466</v>
          </cell>
          <cell r="AG783">
            <v>34360</v>
          </cell>
        </row>
        <row r="784">
          <cell r="A784" t="str">
            <v>793</v>
          </cell>
          <cell r="B784" t="str">
            <v>PANAMA</v>
          </cell>
          <cell r="C784">
            <v>23097</v>
          </cell>
          <cell r="D784">
            <v>0</v>
          </cell>
          <cell r="E784">
            <v>23097</v>
          </cell>
          <cell r="F784">
            <v>0</v>
          </cell>
          <cell r="G784">
            <v>0</v>
          </cell>
          <cell r="H784">
            <v>16997</v>
          </cell>
          <cell r="I784">
            <v>1395</v>
          </cell>
          <cell r="J784">
            <v>2900</v>
          </cell>
          <cell r="K784">
            <v>28326</v>
          </cell>
          <cell r="L784">
            <v>100450</v>
          </cell>
          <cell r="M784">
            <v>0</v>
          </cell>
          <cell r="N784">
            <v>300</v>
          </cell>
          <cell r="O784">
            <v>855000</v>
          </cell>
          <cell r="P784">
            <v>0</v>
          </cell>
          <cell r="Q784">
            <v>1028465</v>
          </cell>
          <cell r="R784">
            <v>20725</v>
          </cell>
          <cell r="S784">
            <v>77000</v>
          </cell>
          <cell r="T784">
            <v>0</v>
          </cell>
          <cell r="U784">
            <v>300</v>
          </cell>
          <cell r="V784">
            <v>0</v>
          </cell>
          <cell r="W784">
            <v>23235</v>
          </cell>
          <cell r="X784">
            <v>0</v>
          </cell>
          <cell r="Y784">
            <v>0</v>
          </cell>
          <cell r="Z784">
            <v>121260</v>
          </cell>
          <cell r="AA784">
            <v>925000</v>
          </cell>
          <cell r="AB784">
            <v>1046260</v>
          </cell>
          <cell r="AC784">
            <v>0</v>
          </cell>
          <cell r="AD784">
            <v>1046260</v>
          </cell>
          <cell r="AE784">
            <v>-17795</v>
          </cell>
          <cell r="AF784">
            <v>113728</v>
          </cell>
          <cell r="AG784">
            <v>95933</v>
          </cell>
        </row>
        <row r="785">
          <cell r="A785" t="str">
            <v>794</v>
          </cell>
          <cell r="B785" t="str">
            <v>PORTSMOUTH</v>
          </cell>
          <cell r="C785">
            <v>53566</v>
          </cell>
          <cell r="D785">
            <v>0</v>
          </cell>
          <cell r="E785">
            <v>53566</v>
          </cell>
          <cell r="F785">
            <v>0</v>
          </cell>
          <cell r="G785">
            <v>0</v>
          </cell>
          <cell r="H785">
            <v>15751</v>
          </cell>
          <cell r="I785">
            <v>0</v>
          </cell>
          <cell r="J785">
            <v>0</v>
          </cell>
          <cell r="K785">
            <v>18500</v>
          </cell>
          <cell r="L785">
            <v>70100</v>
          </cell>
          <cell r="M785">
            <v>0</v>
          </cell>
          <cell r="N785">
            <v>2500</v>
          </cell>
          <cell r="O785">
            <v>0</v>
          </cell>
          <cell r="P785">
            <v>0</v>
          </cell>
          <cell r="Q785">
            <v>160417</v>
          </cell>
          <cell r="R785">
            <v>11250</v>
          </cell>
          <cell r="S785">
            <v>32500</v>
          </cell>
          <cell r="T785">
            <v>0</v>
          </cell>
          <cell r="U785">
            <v>2750</v>
          </cell>
          <cell r="V785">
            <v>1000</v>
          </cell>
          <cell r="W785">
            <v>38700</v>
          </cell>
          <cell r="X785">
            <v>0</v>
          </cell>
          <cell r="Y785">
            <v>0</v>
          </cell>
          <cell r="Z785">
            <v>86200</v>
          </cell>
          <cell r="AA785">
            <v>73000</v>
          </cell>
          <cell r="AB785">
            <v>159200</v>
          </cell>
          <cell r="AC785">
            <v>0</v>
          </cell>
          <cell r="AD785">
            <v>159200</v>
          </cell>
          <cell r="AE785">
            <v>1217</v>
          </cell>
          <cell r="AF785">
            <v>101244</v>
          </cell>
          <cell r="AG785">
            <v>102461</v>
          </cell>
        </row>
        <row r="786">
          <cell r="A786" t="str">
            <v>795</v>
          </cell>
          <cell r="B786" t="str">
            <v>SHELBY</v>
          </cell>
          <cell r="C786">
            <v>359956</v>
          </cell>
          <cell r="D786">
            <v>0</v>
          </cell>
          <cell r="E786">
            <v>359956</v>
          </cell>
          <cell r="F786">
            <v>0</v>
          </cell>
          <cell r="G786">
            <v>262386</v>
          </cell>
          <cell r="H786">
            <v>53254</v>
          </cell>
          <cell r="I786">
            <v>5050</v>
          </cell>
          <cell r="J786">
            <v>1000</v>
          </cell>
          <cell r="K786">
            <v>1247809</v>
          </cell>
          <cell r="L786">
            <v>976460</v>
          </cell>
          <cell r="M786">
            <v>4000</v>
          </cell>
          <cell r="N786">
            <v>8700</v>
          </cell>
          <cell r="O786">
            <v>2816000</v>
          </cell>
          <cell r="P786">
            <v>699602</v>
          </cell>
          <cell r="Q786">
            <v>6434217</v>
          </cell>
          <cell r="R786">
            <v>132750</v>
          </cell>
          <cell r="S786">
            <v>326757</v>
          </cell>
          <cell r="T786">
            <v>0</v>
          </cell>
          <cell r="U786">
            <v>149895</v>
          </cell>
          <cell r="V786">
            <v>26050</v>
          </cell>
          <cell r="W786">
            <v>162600</v>
          </cell>
          <cell r="X786">
            <v>145500</v>
          </cell>
          <cell r="Y786">
            <v>4015049</v>
          </cell>
          <cell r="Z786">
            <v>4958601</v>
          </cell>
          <cell r="AA786">
            <v>654450</v>
          </cell>
          <cell r="AB786">
            <v>5613051</v>
          </cell>
          <cell r="AC786">
            <v>699602</v>
          </cell>
          <cell r="AD786">
            <v>6312653</v>
          </cell>
          <cell r="AE786">
            <v>121564</v>
          </cell>
          <cell r="AF786">
            <v>2257632</v>
          </cell>
          <cell r="AG786">
            <v>2379196</v>
          </cell>
        </row>
        <row r="787">
          <cell r="A787" t="str">
            <v>796</v>
          </cell>
          <cell r="B787" t="str">
            <v>TENNANT</v>
          </cell>
          <cell r="C787">
            <v>13303</v>
          </cell>
          <cell r="D787">
            <v>0</v>
          </cell>
          <cell r="E787">
            <v>13303</v>
          </cell>
          <cell r="F787">
            <v>0</v>
          </cell>
          <cell r="G787">
            <v>0</v>
          </cell>
          <cell r="H787">
            <v>6000</v>
          </cell>
          <cell r="I787">
            <v>50</v>
          </cell>
          <cell r="J787">
            <v>500</v>
          </cell>
          <cell r="K787">
            <v>5500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25353</v>
          </cell>
          <cell r="R787">
            <v>2300</v>
          </cell>
          <cell r="S787">
            <v>7320</v>
          </cell>
          <cell r="T787">
            <v>0</v>
          </cell>
          <cell r="U787">
            <v>150</v>
          </cell>
          <cell r="V787">
            <v>2500</v>
          </cell>
          <cell r="W787">
            <v>12550</v>
          </cell>
          <cell r="X787">
            <v>0</v>
          </cell>
          <cell r="Y787">
            <v>0</v>
          </cell>
          <cell r="Z787">
            <v>24820</v>
          </cell>
          <cell r="AA787">
            <v>0</v>
          </cell>
          <cell r="AB787">
            <v>24820</v>
          </cell>
          <cell r="AC787">
            <v>0</v>
          </cell>
          <cell r="AD787">
            <v>24820</v>
          </cell>
          <cell r="AE787">
            <v>533</v>
          </cell>
          <cell r="AF787">
            <v>81460</v>
          </cell>
          <cell r="AG787">
            <v>81993</v>
          </cell>
        </row>
        <row r="788">
          <cell r="A788" t="str">
            <v>797</v>
          </cell>
          <cell r="B788" t="str">
            <v>WESTPHALIA</v>
          </cell>
          <cell r="C788">
            <v>24235</v>
          </cell>
          <cell r="D788">
            <v>0</v>
          </cell>
          <cell r="E788">
            <v>24235</v>
          </cell>
          <cell r="F788">
            <v>0</v>
          </cell>
          <cell r="G788">
            <v>0</v>
          </cell>
          <cell r="H788">
            <v>9649</v>
          </cell>
          <cell r="I788">
            <v>850</v>
          </cell>
          <cell r="J788">
            <v>65</v>
          </cell>
          <cell r="K788">
            <v>15177</v>
          </cell>
          <cell r="L788">
            <v>0</v>
          </cell>
          <cell r="M788">
            <v>0</v>
          </cell>
          <cell r="N788">
            <v>30</v>
          </cell>
          <cell r="O788">
            <v>0</v>
          </cell>
          <cell r="P788">
            <v>0</v>
          </cell>
          <cell r="Q788">
            <v>50006</v>
          </cell>
          <cell r="R788">
            <v>5675</v>
          </cell>
          <cell r="S788">
            <v>30300</v>
          </cell>
          <cell r="T788">
            <v>0</v>
          </cell>
          <cell r="U788">
            <v>2368</v>
          </cell>
          <cell r="V788">
            <v>100</v>
          </cell>
          <cell r="W788">
            <v>7780</v>
          </cell>
          <cell r="X788">
            <v>0</v>
          </cell>
          <cell r="Y788">
            <v>0</v>
          </cell>
          <cell r="Z788">
            <v>46223</v>
          </cell>
          <cell r="AA788">
            <v>0</v>
          </cell>
          <cell r="AB788">
            <v>46223</v>
          </cell>
          <cell r="AC788">
            <v>0</v>
          </cell>
          <cell r="AD788">
            <v>46223</v>
          </cell>
          <cell r="AE788">
            <v>3783</v>
          </cell>
          <cell r="AF788">
            <v>97166</v>
          </cell>
          <cell r="AG788">
            <v>100949</v>
          </cell>
        </row>
        <row r="789">
          <cell r="A789" t="str">
            <v>798</v>
          </cell>
          <cell r="B789" t="str">
            <v>ALTON</v>
          </cell>
          <cell r="C789">
            <v>630537</v>
          </cell>
          <cell r="D789">
            <v>0</v>
          </cell>
          <cell r="E789">
            <v>630537</v>
          </cell>
          <cell r="F789">
            <v>0</v>
          </cell>
          <cell r="G789">
            <v>442180</v>
          </cell>
          <cell r="H789">
            <v>155272</v>
          </cell>
          <cell r="I789">
            <v>20625</v>
          </cell>
          <cell r="J789">
            <v>33800</v>
          </cell>
          <cell r="K789">
            <v>213618</v>
          </cell>
          <cell r="L789">
            <v>1990538</v>
          </cell>
          <cell r="M789">
            <v>2700</v>
          </cell>
          <cell r="N789">
            <v>374550</v>
          </cell>
          <cell r="O789">
            <v>570000</v>
          </cell>
          <cell r="P789">
            <v>2000859</v>
          </cell>
          <cell r="Q789">
            <v>6434679</v>
          </cell>
          <cell r="R789">
            <v>238837</v>
          </cell>
          <cell r="S789">
            <v>209697</v>
          </cell>
          <cell r="T789">
            <v>1300</v>
          </cell>
          <cell r="U789">
            <v>212021</v>
          </cell>
          <cell r="V789">
            <v>419178</v>
          </cell>
          <cell r="W789">
            <v>99922</v>
          </cell>
          <cell r="X789">
            <v>255296</v>
          </cell>
          <cell r="Y789">
            <v>1413270</v>
          </cell>
          <cell r="Z789">
            <v>2849521</v>
          </cell>
          <cell r="AA789">
            <v>2649324</v>
          </cell>
          <cell r="AB789">
            <v>5498845</v>
          </cell>
          <cell r="AC789">
            <v>2000859</v>
          </cell>
          <cell r="AD789">
            <v>7499704</v>
          </cell>
          <cell r="AE789">
            <v>-1065025</v>
          </cell>
          <cell r="AF789">
            <v>2382863</v>
          </cell>
          <cell r="AG789">
            <v>1317838</v>
          </cell>
        </row>
        <row r="790">
          <cell r="A790" t="str">
            <v>799</v>
          </cell>
          <cell r="B790" t="str">
            <v>BOYDEN</v>
          </cell>
          <cell r="C790">
            <v>267040</v>
          </cell>
          <cell r="D790">
            <v>0</v>
          </cell>
          <cell r="E790">
            <v>267040</v>
          </cell>
          <cell r="F790">
            <v>0</v>
          </cell>
          <cell r="G790">
            <v>50000</v>
          </cell>
          <cell r="H790">
            <v>152953</v>
          </cell>
          <cell r="I790">
            <v>55310</v>
          </cell>
          <cell r="J790">
            <v>4405</v>
          </cell>
          <cell r="K790">
            <v>125143</v>
          </cell>
          <cell r="L790">
            <v>447800</v>
          </cell>
          <cell r="M790">
            <v>150000</v>
          </cell>
          <cell r="N790">
            <v>274700</v>
          </cell>
          <cell r="O790">
            <v>0</v>
          </cell>
          <cell r="P790">
            <v>34825</v>
          </cell>
          <cell r="Q790">
            <v>1562176</v>
          </cell>
          <cell r="R790">
            <v>115849</v>
          </cell>
          <cell r="S790">
            <v>112620</v>
          </cell>
          <cell r="T790">
            <v>7000</v>
          </cell>
          <cell r="U790">
            <v>117650</v>
          </cell>
          <cell r="V790">
            <v>33615</v>
          </cell>
          <cell r="W790">
            <v>113050</v>
          </cell>
          <cell r="X790">
            <v>97732</v>
          </cell>
          <cell r="Y790">
            <v>200000</v>
          </cell>
          <cell r="Z790">
            <v>797516</v>
          </cell>
          <cell r="AA790">
            <v>401243</v>
          </cell>
          <cell r="AB790">
            <v>1198759</v>
          </cell>
          <cell r="AC790">
            <v>34825</v>
          </cell>
          <cell r="AD790">
            <v>1233584</v>
          </cell>
          <cell r="AE790">
            <v>328592</v>
          </cell>
          <cell r="AF790">
            <v>651445</v>
          </cell>
          <cell r="AG790">
            <v>980037</v>
          </cell>
        </row>
        <row r="791">
          <cell r="A791" t="str">
            <v>800</v>
          </cell>
          <cell r="B791" t="str">
            <v>CHATSWORTH</v>
          </cell>
          <cell r="C791">
            <v>6141</v>
          </cell>
          <cell r="D791">
            <v>0</v>
          </cell>
          <cell r="E791">
            <v>6141</v>
          </cell>
          <cell r="F791">
            <v>0</v>
          </cell>
          <cell r="G791">
            <v>0</v>
          </cell>
          <cell r="H791">
            <v>9050</v>
          </cell>
          <cell r="I791">
            <v>0</v>
          </cell>
          <cell r="J791">
            <v>74</v>
          </cell>
          <cell r="K791">
            <v>9518</v>
          </cell>
          <cell r="L791">
            <v>4702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29485</v>
          </cell>
          <cell r="R791">
            <v>1000</v>
          </cell>
          <cell r="S791">
            <v>9469</v>
          </cell>
          <cell r="T791">
            <v>250</v>
          </cell>
          <cell r="U791">
            <v>0</v>
          </cell>
          <cell r="V791">
            <v>1335</v>
          </cell>
          <cell r="W791">
            <v>7845</v>
          </cell>
          <cell r="X791">
            <v>0</v>
          </cell>
          <cell r="Y791">
            <v>0</v>
          </cell>
          <cell r="Z791">
            <v>19899</v>
          </cell>
          <cell r="AA791">
            <v>0</v>
          </cell>
          <cell r="AB791">
            <v>19899</v>
          </cell>
          <cell r="AC791">
            <v>0</v>
          </cell>
          <cell r="AD791">
            <v>19899</v>
          </cell>
          <cell r="AE791">
            <v>9586</v>
          </cell>
          <cell r="AF791">
            <v>34848</v>
          </cell>
          <cell r="AG791">
            <v>44434</v>
          </cell>
        </row>
        <row r="792">
          <cell r="A792" t="str">
            <v>801</v>
          </cell>
          <cell r="B792" t="str">
            <v>GRANVILLE</v>
          </cell>
          <cell r="C792">
            <v>97081</v>
          </cell>
          <cell r="D792">
            <v>0</v>
          </cell>
          <cell r="E792">
            <v>97081</v>
          </cell>
          <cell r="F792">
            <v>0</v>
          </cell>
          <cell r="G792">
            <v>0</v>
          </cell>
          <cell r="H792">
            <v>41864</v>
          </cell>
          <cell r="I792">
            <v>1200</v>
          </cell>
          <cell r="J792">
            <v>19200</v>
          </cell>
          <cell r="K792">
            <v>472154</v>
          </cell>
          <cell r="L792">
            <v>175000</v>
          </cell>
          <cell r="M792">
            <v>0</v>
          </cell>
          <cell r="N792">
            <v>41050</v>
          </cell>
          <cell r="O792">
            <v>350000</v>
          </cell>
          <cell r="P792">
            <v>0</v>
          </cell>
          <cell r="Q792">
            <v>1197549</v>
          </cell>
          <cell r="R792">
            <v>84000</v>
          </cell>
          <cell r="S792">
            <v>119500</v>
          </cell>
          <cell r="T792">
            <v>0</v>
          </cell>
          <cell r="U792">
            <v>60000</v>
          </cell>
          <cell r="V792">
            <v>10000</v>
          </cell>
          <cell r="W792">
            <v>62000</v>
          </cell>
          <cell r="X792">
            <v>0</v>
          </cell>
          <cell r="Y792">
            <v>750000</v>
          </cell>
          <cell r="Z792">
            <v>1085500</v>
          </cell>
          <cell r="AA792">
            <v>125000</v>
          </cell>
          <cell r="AB792">
            <v>1210500</v>
          </cell>
          <cell r="AC792">
            <v>0</v>
          </cell>
          <cell r="AD792">
            <v>1210500</v>
          </cell>
          <cell r="AE792">
            <v>-12951</v>
          </cell>
          <cell r="AF792">
            <v>74673</v>
          </cell>
          <cell r="AG792">
            <v>61722</v>
          </cell>
        </row>
        <row r="793">
          <cell r="A793" t="str">
            <v>802</v>
          </cell>
          <cell r="B793" t="str">
            <v>HAWARDEN</v>
          </cell>
          <cell r="C793">
            <v>729536</v>
          </cell>
          <cell r="D793">
            <v>0</v>
          </cell>
          <cell r="E793">
            <v>729536</v>
          </cell>
          <cell r="F793">
            <v>0</v>
          </cell>
          <cell r="G793">
            <v>593502</v>
          </cell>
          <cell r="H793">
            <v>351207</v>
          </cell>
          <cell r="I793">
            <v>23350</v>
          </cell>
          <cell r="J793">
            <v>41200</v>
          </cell>
          <cell r="K793">
            <v>351648</v>
          </cell>
          <cell r="L793">
            <v>15709615</v>
          </cell>
          <cell r="M793">
            <v>36173</v>
          </cell>
          <cell r="N793">
            <v>0</v>
          </cell>
          <cell r="O793">
            <v>0</v>
          </cell>
          <cell r="P793">
            <v>249243</v>
          </cell>
          <cell r="Q793">
            <v>18085474</v>
          </cell>
          <cell r="R793">
            <v>698300</v>
          </cell>
          <cell r="S793">
            <v>335853</v>
          </cell>
          <cell r="T793">
            <v>350000</v>
          </cell>
          <cell r="U793">
            <v>397702</v>
          </cell>
          <cell r="V793">
            <v>67203</v>
          </cell>
          <cell r="W793">
            <v>105981</v>
          </cell>
          <cell r="X793">
            <v>369845</v>
          </cell>
          <cell r="Y793">
            <v>0</v>
          </cell>
          <cell r="Z793">
            <v>2324884</v>
          </cell>
          <cell r="AA793">
            <v>14465651</v>
          </cell>
          <cell r="AB793">
            <v>16790535</v>
          </cell>
          <cell r="AC793">
            <v>249243</v>
          </cell>
          <cell r="AD793">
            <v>17039778</v>
          </cell>
          <cell r="AE793">
            <v>1045696</v>
          </cell>
          <cell r="AF793">
            <v>17997093</v>
          </cell>
          <cell r="AG793">
            <v>19042789</v>
          </cell>
        </row>
        <row r="794">
          <cell r="A794" t="str">
            <v>803</v>
          </cell>
          <cell r="B794" t="str">
            <v>HOSPERS</v>
          </cell>
          <cell r="C794">
            <v>281300</v>
          </cell>
          <cell r="D794">
            <v>0</v>
          </cell>
          <cell r="E794">
            <v>281300</v>
          </cell>
          <cell r="F794">
            <v>0</v>
          </cell>
          <cell r="G794">
            <v>0</v>
          </cell>
          <cell r="H794">
            <v>96500</v>
          </cell>
          <cell r="I794">
            <v>1950</v>
          </cell>
          <cell r="J794">
            <v>4000</v>
          </cell>
          <cell r="K794">
            <v>125581</v>
          </cell>
          <cell r="L794">
            <v>777701</v>
          </cell>
          <cell r="M794">
            <v>0</v>
          </cell>
          <cell r="N794">
            <v>25000</v>
          </cell>
          <cell r="O794">
            <v>0</v>
          </cell>
          <cell r="P794">
            <v>46913</v>
          </cell>
          <cell r="Q794">
            <v>1358945</v>
          </cell>
          <cell r="R794">
            <v>110822</v>
          </cell>
          <cell r="S794">
            <v>174693</v>
          </cell>
          <cell r="T794">
            <v>3900</v>
          </cell>
          <cell r="U794">
            <v>173000</v>
          </cell>
          <cell r="V794">
            <v>5314</v>
          </cell>
          <cell r="W794">
            <v>36300</v>
          </cell>
          <cell r="X794">
            <v>0</v>
          </cell>
          <cell r="Y794">
            <v>0</v>
          </cell>
          <cell r="Z794">
            <v>504029</v>
          </cell>
          <cell r="AA794">
            <v>752072</v>
          </cell>
          <cell r="AB794">
            <v>1256101</v>
          </cell>
          <cell r="AC794">
            <v>46913</v>
          </cell>
          <cell r="AD794">
            <v>1303014</v>
          </cell>
          <cell r="AE794">
            <v>55931</v>
          </cell>
          <cell r="AF794">
            <v>817729</v>
          </cell>
          <cell r="AG794">
            <v>873660</v>
          </cell>
        </row>
        <row r="795">
          <cell r="A795" t="str">
            <v>804</v>
          </cell>
          <cell r="B795" t="str">
            <v>HULL</v>
          </cell>
          <cell r="C795">
            <v>785673</v>
          </cell>
          <cell r="D795">
            <v>0</v>
          </cell>
          <cell r="E795">
            <v>785673</v>
          </cell>
          <cell r="F795">
            <v>0</v>
          </cell>
          <cell r="G795">
            <v>1171385</v>
          </cell>
          <cell r="H795">
            <v>301038</v>
          </cell>
          <cell r="I795">
            <v>116600</v>
          </cell>
          <cell r="J795">
            <v>15200</v>
          </cell>
          <cell r="K795">
            <v>374206</v>
          </cell>
          <cell r="L795">
            <v>1682500</v>
          </cell>
          <cell r="M795">
            <v>5000</v>
          </cell>
          <cell r="N795">
            <v>71350</v>
          </cell>
          <cell r="O795">
            <v>400000</v>
          </cell>
          <cell r="P795">
            <v>322775</v>
          </cell>
          <cell r="Q795">
            <v>5245727</v>
          </cell>
          <cell r="R795">
            <v>347572</v>
          </cell>
          <cell r="S795">
            <v>327870</v>
          </cell>
          <cell r="T795">
            <v>0</v>
          </cell>
          <cell r="U795">
            <v>526920</v>
          </cell>
          <cell r="V795">
            <v>1293905</v>
          </cell>
          <cell r="W795">
            <v>310160</v>
          </cell>
          <cell r="X795">
            <v>111420</v>
          </cell>
          <cell r="Y795">
            <v>400000</v>
          </cell>
          <cell r="Z795">
            <v>3317847</v>
          </cell>
          <cell r="AA795">
            <v>1892650</v>
          </cell>
          <cell r="AB795">
            <v>5210497</v>
          </cell>
          <cell r="AC795">
            <v>322775</v>
          </cell>
          <cell r="AD795">
            <v>5533272</v>
          </cell>
          <cell r="AE795">
            <v>-287545</v>
          </cell>
          <cell r="AF795">
            <v>1652218</v>
          </cell>
          <cell r="AG795">
            <v>1364673</v>
          </cell>
        </row>
        <row r="796">
          <cell r="A796" t="str">
            <v>805</v>
          </cell>
          <cell r="B796" t="str">
            <v>IRETON</v>
          </cell>
          <cell r="C796">
            <v>229835</v>
          </cell>
          <cell r="D796">
            <v>0</v>
          </cell>
          <cell r="E796">
            <v>229835</v>
          </cell>
          <cell r="F796">
            <v>0</v>
          </cell>
          <cell r="G796">
            <v>23847</v>
          </cell>
          <cell r="H796">
            <v>127596</v>
          </cell>
          <cell r="I796">
            <v>1275</v>
          </cell>
          <cell r="J796">
            <v>14200</v>
          </cell>
          <cell r="K796">
            <v>81393</v>
          </cell>
          <cell r="L796">
            <v>293088</v>
          </cell>
          <cell r="M796">
            <v>0</v>
          </cell>
          <cell r="N796">
            <v>0</v>
          </cell>
          <cell r="O796">
            <v>0</v>
          </cell>
          <cell r="P796">
            <v>217116</v>
          </cell>
          <cell r="Q796">
            <v>988350</v>
          </cell>
          <cell r="R796">
            <v>79785</v>
          </cell>
          <cell r="S796">
            <v>157338</v>
          </cell>
          <cell r="T796">
            <v>0</v>
          </cell>
          <cell r="U796">
            <v>114945</v>
          </cell>
          <cell r="V796">
            <v>15000</v>
          </cell>
          <cell r="W796">
            <v>70467</v>
          </cell>
          <cell r="X796">
            <v>28820</v>
          </cell>
          <cell r="Y796">
            <v>13000</v>
          </cell>
          <cell r="Z796">
            <v>479355</v>
          </cell>
          <cell r="AA796">
            <v>239889</v>
          </cell>
          <cell r="AB796">
            <v>719244</v>
          </cell>
          <cell r="AC796">
            <v>217116</v>
          </cell>
          <cell r="AD796">
            <v>936360</v>
          </cell>
          <cell r="AE796">
            <v>51990</v>
          </cell>
          <cell r="AF796">
            <v>333121</v>
          </cell>
          <cell r="AG796">
            <v>385111</v>
          </cell>
        </row>
        <row r="797">
          <cell r="A797" t="str">
            <v>806</v>
          </cell>
          <cell r="B797" t="str">
            <v>MATLOCK</v>
          </cell>
          <cell r="C797">
            <v>20638</v>
          </cell>
          <cell r="D797">
            <v>0</v>
          </cell>
          <cell r="E797">
            <v>20638</v>
          </cell>
          <cell r="F797">
            <v>0</v>
          </cell>
          <cell r="G797">
            <v>0</v>
          </cell>
          <cell r="H797">
            <v>10742</v>
          </cell>
          <cell r="I797">
            <v>0</v>
          </cell>
          <cell r="J797">
            <v>18</v>
          </cell>
          <cell r="K797">
            <v>8467</v>
          </cell>
          <cell r="L797">
            <v>17486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57351</v>
          </cell>
          <cell r="R797">
            <v>4528</v>
          </cell>
          <cell r="S797">
            <v>19589</v>
          </cell>
          <cell r="T797">
            <v>856</v>
          </cell>
          <cell r="U797">
            <v>588</v>
          </cell>
          <cell r="V797">
            <v>0</v>
          </cell>
          <cell r="W797">
            <v>11895</v>
          </cell>
          <cell r="X797">
            <v>14036</v>
          </cell>
          <cell r="Y797">
            <v>0</v>
          </cell>
          <cell r="Z797">
            <v>51492</v>
          </cell>
          <cell r="AA797">
            <v>13089</v>
          </cell>
          <cell r="AB797">
            <v>64581</v>
          </cell>
          <cell r="AC797">
            <v>0</v>
          </cell>
          <cell r="AD797">
            <v>64581</v>
          </cell>
          <cell r="AE797">
            <v>-7230</v>
          </cell>
          <cell r="AF797">
            <v>60855</v>
          </cell>
          <cell r="AG797">
            <v>53625</v>
          </cell>
        </row>
        <row r="798">
          <cell r="A798" t="str">
            <v>807</v>
          </cell>
          <cell r="B798" t="str">
            <v>MAURICE</v>
          </cell>
          <cell r="C798">
            <v>90925</v>
          </cell>
          <cell r="D798">
            <v>0</v>
          </cell>
          <cell r="E798">
            <v>90925</v>
          </cell>
          <cell r="F798">
            <v>0</v>
          </cell>
          <cell r="G798">
            <v>0</v>
          </cell>
          <cell r="H798">
            <v>34393</v>
          </cell>
          <cell r="I798">
            <v>500</v>
          </cell>
          <cell r="J798">
            <v>14000</v>
          </cell>
          <cell r="K798">
            <v>25000</v>
          </cell>
          <cell r="L798">
            <v>87000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251818</v>
          </cell>
          <cell r="R798">
            <v>28100</v>
          </cell>
          <cell r="S798">
            <v>50800</v>
          </cell>
          <cell r="T798">
            <v>0</v>
          </cell>
          <cell r="U798">
            <v>18400</v>
          </cell>
          <cell r="V798">
            <v>38500</v>
          </cell>
          <cell r="W798">
            <v>64500</v>
          </cell>
          <cell r="X798">
            <v>10065</v>
          </cell>
          <cell r="Y798">
            <v>0</v>
          </cell>
          <cell r="Z798">
            <v>210365</v>
          </cell>
          <cell r="AA798">
            <v>74065</v>
          </cell>
          <cell r="AB798">
            <v>284430</v>
          </cell>
          <cell r="AC798">
            <v>0</v>
          </cell>
          <cell r="AD798">
            <v>284430</v>
          </cell>
          <cell r="AE798">
            <v>-32612</v>
          </cell>
          <cell r="AF798">
            <v>554983</v>
          </cell>
          <cell r="AG798">
            <v>522371</v>
          </cell>
        </row>
        <row r="799">
          <cell r="A799" t="str">
            <v>808</v>
          </cell>
          <cell r="B799" t="str">
            <v>ORANGE CITY</v>
          </cell>
          <cell r="C799">
            <v>3100682</v>
          </cell>
          <cell r="D799">
            <v>0</v>
          </cell>
          <cell r="E799">
            <v>3100682</v>
          </cell>
          <cell r="F799">
            <v>0</v>
          </cell>
          <cell r="G799">
            <v>0</v>
          </cell>
          <cell r="H799">
            <v>876375</v>
          </cell>
          <cell r="I799">
            <v>7135</v>
          </cell>
          <cell r="J799">
            <v>884650</v>
          </cell>
          <cell r="K799">
            <v>1004396</v>
          </cell>
          <cell r="L799">
            <v>64853750</v>
          </cell>
          <cell r="M799">
            <v>500</v>
          </cell>
          <cell r="N799">
            <v>685695</v>
          </cell>
          <cell r="O799">
            <v>3450000</v>
          </cell>
          <cell r="P799">
            <v>1493000</v>
          </cell>
          <cell r="Q799">
            <v>76356183</v>
          </cell>
          <cell r="R799">
            <v>982674</v>
          </cell>
          <cell r="S799">
            <v>1140583</v>
          </cell>
          <cell r="T799">
            <v>0</v>
          </cell>
          <cell r="U799">
            <v>1499959</v>
          </cell>
          <cell r="V799">
            <v>86305</v>
          </cell>
          <cell r="W799">
            <v>942221</v>
          </cell>
          <cell r="X799">
            <v>1915826</v>
          </cell>
          <cell r="Y799">
            <v>1300000</v>
          </cell>
          <cell r="Z799">
            <v>7867568</v>
          </cell>
          <cell r="AA799">
            <v>60987704</v>
          </cell>
          <cell r="AB799">
            <v>68855272</v>
          </cell>
          <cell r="AC799">
            <v>1493000</v>
          </cell>
          <cell r="AD799">
            <v>70348272</v>
          </cell>
          <cell r="AE799">
            <v>6007911</v>
          </cell>
          <cell r="AF799">
            <v>55235058</v>
          </cell>
          <cell r="AG799">
            <v>61242969</v>
          </cell>
        </row>
        <row r="800">
          <cell r="A800" t="str">
            <v>809</v>
          </cell>
          <cell r="B800" t="str">
            <v>ROCK VALLEY</v>
          </cell>
          <cell r="C800">
            <v>1447697</v>
          </cell>
          <cell r="D800">
            <v>0</v>
          </cell>
          <cell r="E800">
            <v>1447697</v>
          </cell>
          <cell r="F800">
            <v>0</v>
          </cell>
          <cell r="G800">
            <v>1350000</v>
          </cell>
          <cell r="H800">
            <v>650304</v>
          </cell>
          <cell r="I800">
            <v>8600</v>
          </cell>
          <cell r="J800">
            <v>0</v>
          </cell>
          <cell r="K800">
            <v>748652</v>
          </cell>
          <cell r="L800">
            <v>2512750</v>
          </cell>
          <cell r="M800">
            <v>36205</v>
          </cell>
          <cell r="N800">
            <v>223500</v>
          </cell>
          <cell r="O800">
            <v>530000</v>
          </cell>
          <cell r="P800">
            <v>0</v>
          </cell>
          <cell r="Q800">
            <v>7507708</v>
          </cell>
          <cell r="R800">
            <v>648010</v>
          </cell>
          <cell r="S800">
            <v>395574</v>
          </cell>
          <cell r="T800">
            <v>0</v>
          </cell>
          <cell r="U800">
            <v>628200</v>
          </cell>
          <cell r="V800">
            <v>551600</v>
          </cell>
          <cell r="W800">
            <v>357000</v>
          </cell>
          <cell r="X800">
            <v>2218957</v>
          </cell>
          <cell r="Y800">
            <v>1400000</v>
          </cell>
          <cell r="Z800">
            <v>6199341</v>
          </cell>
          <cell r="AA800">
            <v>1315350</v>
          </cell>
          <cell r="AB800">
            <v>7514691</v>
          </cell>
          <cell r="AC800">
            <v>0</v>
          </cell>
          <cell r="AD800">
            <v>7514691</v>
          </cell>
          <cell r="AE800">
            <v>-6983</v>
          </cell>
          <cell r="AF800">
            <v>213364</v>
          </cell>
          <cell r="AG800">
            <v>206381</v>
          </cell>
        </row>
        <row r="801">
          <cell r="A801" t="str">
            <v>810</v>
          </cell>
          <cell r="B801" t="str">
            <v>SIOUX CENTER</v>
          </cell>
          <cell r="C801">
            <v>3292403</v>
          </cell>
          <cell r="D801">
            <v>0</v>
          </cell>
          <cell r="E801">
            <v>3292403</v>
          </cell>
          <cell r="F801">
            <v>0</v>
          </cell>
          <cell r="G801">
            <v>2161998</v>
          </cell>
          <cell r="H801">
            <v>948000</v>
          </cell>
          <cell r="I801">
            <v>108080</v>
          </cell>
          <cell r="J801">
            <v>842820</v>
          </cell>
          <cell r="K801">
            <v>1076156.5</v>
          </cell>
          <cell r="L801">
            <v>20530175</v>
          </cell>
          <cell r="M801">
            <v>22238</v>
          </cell>
          <cell r="N801">
            <v>928960</v>
          </cell>
          <cell r="O801">
            <v>0</v>
          </cell>
          <cell r="P801">
            <v>5503845</v>
          </cell>
          <cell r="Q801">
            <v>35414675.5</v>
          </cell>
          <cell r="R801">
            <v>1367450</v>
          </cell>
          <cell r="S801">
            <v>1935910</v>
          </cell>
          <cell r="T801">
            <v>0</v>
          </cell>
          <cell r="U801">
            <v>3993420</v>
          </cell>
          <cell r="V801">
            <v>326560</v>
          </cell>
          <cell r="W801">
            <v>840890</v>
          </cell>
          <cell r="X801">
            <v>1324445</v>
          </cell>
          <cell r="Y801">
            <v>400000</v>
          </cell>
          <cell r="Z801">
            <v>10188675</v>
          </cell>
          <cell r="AA801">
            <v>19062278</v>
          </cell>
          <cell r="AB801">
            <v>29250953</v>
          </cell>
          <cell r="AC801">
            <v>5503845</v>
          </cell>
          <cell r="AD801">
            <v>34754798</v>
          </cell>
          <cell r="AE801">
            <v>659877.50000000093</v>
          </cell>
          <cell r="AF801">
            <v>46397263</v>
          </cell>
          <cell r="AG801">
            <v>47057140.5</v>
          </cell>
        </row>
        <row r="802">
          <cell r="A802" t="str">
            <v>811</v>
          </cell>
          <cell r="B802" t="str">
            <v>AMES</v>
          </cell>
          <cell r="C802">
            <v>28067952</v>
          </cell>
          <cell r="D802">
            <v>0</v>
          </cell>
          <cell r="E802">
            <v>28067952</v>
          </cell>
          <cell r="F802">
            <v>0</v>
          </cell>
          <cell r="G802">
            <v>671076</v>
          </cell>
          <cell r="H802">
            <v>10332607</v>
          </cell>
          <cell r="I802">
            <v>1592928</v>
          </cell>
          <cell r="J802">
            <v>9794597</v>
          </cell>
          <cell r="K802">
            <v>27048779</v>
          </cell>
          <cell r="L802">
            <v>285084809</v>
          </cell>
          <cell r="M802">
            <v>489335</v>
          </cell>
          <cell r="N802">
            <v>3427446</v>
          </cell>
          <cell r="O802">
            <v>11185750</v>
          </cell>
          <cell r="P802">
            <v>16154396</v>
          </cell>
          <cell r="Q802">
            <v>393849675</v>
          </cell>
          <cell r="R802">
            <v>19292608</v>
          </cell>
          <cell r="S802">
            <v>5843929</v>
          </cell>
          <cell r="T802">
            <v>1375216</v>
          </cell>
          <cell r="U802">
            <v>8612180</v>
          </cell>
          <cell r="V802">
            <v>3660393</v>
          </cell>
          <cell r="W802">
            <v>2721296</v>
          </cell>
          <cell r="X802">
            <v>11798504</v>
          </cell>
          <cell r="Y802">
            <v>18344595</v>
          </cell>
          <cell r="Z802">
            <v>71648721</v>
          </cell>
          <cell r="AA802">
            <v>285244975</v>
          </cell>
          <cell r="AB802">
            <v>356893696</v>
          </cell>
          <cell r="AC802">
            <v>16154396</v>
          </cell>
          <cell r="AD802">
            <v>373048092</v>
          </cell>
          <cell r="AE802">
            <v>20801583</v>
          </cell>
          <cell r="AF802">
            <v>645757888</v>
          </cell>
          <cell r="AG802">
            <v>666559471</v>
          </cell>
        </row>
        <row r="803">
          <cell r="A803" t="str">
            <v>812</v>
          </cell>
          <cell r="B803" t="str">
            <v>CAMBRIDGE</v>
          </cell>
          <cell r="C803">
            <v>136966</v>
          </cell>
          <cell r="D803">
            <v>0</v>
          </cell>
          <cell r="E803">
            <v>136966</v>
          </cell>
          <cell r="F803">
            <v>0</v>
          </cell>
          <cell r="G803">
            <v>299858</v>
          </cell>
          <cell r="H803">
            <v>103403</v>
          </cell>
          <cell r="I803">
            <v>1882</v>
          </cell>
          <cell r="J803">
            <v>11450</v>
          </cell>
          <cell r="K803">
            <v>210989</v>
          </cell>
          <cell r="L803">
            <v>291425</v>
          </cell>
          <cell r="M803">
            <v>0</v>
          </cell>
          <cell r="N803">
            <v>3450</v>
          </cell>
          <cell r="O803">
            <v>0</v>
          </cell>
          <cell r="P803">
            <v>38060</v>
          </cell>
          <cell r="Q803">
            <v>1097483</v>
          </cell>
          <cell r="R803">
            <v>100101</v>
          </cell>
          <cell r="S803">
            <v>259166</v>
          </cell>
          <cell r="T803">
            <v>4150</v>
          </cell>
          <cell r="U803">
            <v>51580</v>
          </cell>
          <cell r="V803">
            <v>286798</v>
          </cell>
          <cell r="W803">
            <v>58185</v>
          </cell>
          <cell r="X803">
            <v>36120</v>
          </cell>
          <cell r="Y803">
            <v>1000000</v>
          </cell>
          <cell r="Z803">
            <v>1796100</v>
          </cell>
          <cell r="AA803">
            <v>333031</v>
          </cell>
          <cell r="AB803">
            <v>2129131</v>
          </cell>
          <cell r="AC803">
            <v>38060</v>
          </cell>
          <cell r="AD803">
            <v>2167191</v>
          </cell>
          <cell r="AE803">
            <v>-1069708</v>
          </cell>
          <cell r="AF803">
            <v>1486628</v>
          </cell>
          <cell r="AG803">
            <v>416920</v>
          </cell>
        </row>
        <row r="804">
          <cell r="A804" t="str">
            <v>813</v>
          </cell>
          <cell r="B804" t="str">
            <v>COLLINS</v>
          </cell>
          <cell r="C804">
            <v>124880</v>
          </cell>
          <cell r="D804">
            <v>0</v>
          </cell>
          <cell r="E804">
            <v>124880</v>
          </cell>
          <cell r="F804">
            <v>0</v>
          </cell>
          <cell r="G804">
            <v>0</v>
          </cell>
          <cell r="H804">
            <v>60351</v>
          </cell>
          <cell r="I804">
            <v>489</v>
          </cell>
          <cell r="J804">
            <v>21700</v>
          </cell>
          <cell r="K804">
            <v>70085</v>
          </cell>
          <cell r="L804">
            <v>280135</v>
          </cell>
          <cell r="M804">
            <v>0</v>
          </cell>
          <cell r="N804">
            <v>29168</v>
          </cell>
          <cell r="O804">
            <v>0</v>
          </cell>
          <cell r="P804">
            <v>0</v>
          </cell>
          <cell r="Q804">
            <v>586808</v>
          </cell>
          <cell r="R804">
            <v>84925</v>
          </cell>
          <cell r="S804">
            <v>132750</v>
          </cell>
          <cell r="T804">
            <v>19750</v>
          </cell>
          <cell r="U804">
            <v>40945</v>
          </cell>
          <cell r="V804">
            <v>10000</v>
          </cell>
          <cell r="W804">
            <v>64050</v>
          </cell>
          <cell r="X804">
            <v>0</v>
          </cell>
          <cell r="Y804">
            <v>0</v>
          </cell>
          <cell r="Z804">
            <v>352420</v>
          </cell>
          <cell r="AA804">
            <v>336620</v>
          </cell>
          <cell r="AB804">
            <v>689040</v>
          </cell>
          <cell r="AC804">
            <v>0</v>
          </cell>
          <cell r="AD804">
            <v>689040</v>
          </cell>
          <cell r="AE804">
            <v>-102232</v>
          </cell>
          <cell r="AF804">
            <v>237056</v>
          </cell>
          <cell r="AG804">
            <v>134824</v>
          </cell>
        </row>
        <row r="805">
          <cell r="A805" t="str">
            <v>814</v>
          </cell>
          <cell r="B805" t="str">
            <v>COLO</v>
          </cell>
          <cell r="C805">
            <v>240619</v>
          </cell>
          <cell r="D805">
            <v>0</v>
          </cell>
          <cell r="E805">
            <v>240619</v>
          </cell>
          <cell r="F805">
            <v>0</v>
          </cell>
          <cell r="G805">
            <v>171940</v>
          </cell>
          <cell r="H805">
            <v>114832</v>
          </cell>
          <cell r="I805">
            <v>6250</v>
          </cell>
          <cell r="J805">
            <v>12700</v>
          </cell>
          <cell r="K805">
            <v>182500</v>
          </cell>
          <cell r="L805">
            <v>350250</v>
          </cell>
          <cell r="M805">
            <v>0</v>
          </cell>
          <cell r="N805">
            <v>17250</v>
          </cell>
          <cell r="O805">
            <v>0</v>
          </cell>
          <cell r="P805">
            <v>382609</v>
          </cell>
          <cell r="Q805">
            <v>1478950</v>
          </cell>
          <cell r="R805">
            <v>132704</v>
          </cell>
          <cell r="S805">
            <v>132784</v>
          </cell>
          <cell r="T805">
            <v>1039</v>
          </cell>
          <cell r="U805">
            <v>147318</v>
          </cell>
          <cell r="V805">
            <v>24100</v>
          </cell>
          <cell r="W805">
            <v>149129</v>
          </cell>
          <cell r="X805">
            <v>148940</v>
          </cell>
          <cell r="Y805">
            <v>0</v>
          </cell>
          <cell r="Z805">
            <v>736014</v>
          </cell>
          <cell r="AA805">
            <v>341048</v>
          </cell>
          <cell r="AB805">
            <v>1077062</v>
          </cell>
          <cell r="AC805">
            <v>382609</v>
          </cell>
          <cell r="AD805">
            <v>1459671</v>
          </cell>
          <cell r="AE805">
            <v>19279</v>
          </cell>
          <cell r="AF805">
            <v>2474973</v>
          </cell>
          <cell r="AG805">
            <v>2494252</v>
          </cell>
        </row>
        <row r="806">
          <cell r="A806" t="str">
            <v>815</v>
          </cell>
          <cell r="B806" t="str">
            <v>GILBERT</v>
          </cell>
          <cell r="C806">
            <v>449124</v>
          </cell>
          <cell r="D806">
            <v>0</v>
          </cell>
          <cell r="E806">
            <v>449124</v>
          </cell>
          <cell r="F806">
            <v>0</v>
          </cell>
          <cell r="G806">
            <v>0</v>
          </cell>
          <cell r="H806">
            <v>145087</v>
          </cell>
          <cell r="I806">
            <v>25490</v>
          </cell>
          <cell r="J806">
            <v>8220</v>
          </cell>
          <cell r="K806">
            <v>151067</v>
          </cell>
          <cell r="L806">
            <v>568729</v>
          </cell>
          <cell r="M806">
            <v>0</v>
          </cell>
          <cell r="N806">
            <v>10600</v>
          </cell>
          <cell r="O806">
            <v>0</v>
          </cell>
          <cell r="P806">
            <v>302000</v>
          </cell>
          <cell r="Q806">
            <v>1660317</v>
          </cell>
          <cell r="R806">
            <v>132500</v>
          </cell>
          <cell r="S806">
            <v>248670</v>
          </cell>
          <cell r="T806">
            <v>7175</v>
          </cell>
          <cell r="U806">
            <v>181347</v>
          </cell>
          <cell r="V806">
            <v>12250</v>
          </cell>
          <cell r="W806">
            <v>171120</v>
          </cell>
          <cell r="X806">
            <v>0</v>
          </cell>
          <cell r="Y806">
            <v>0</v>
          </cell>
          <cell r="Z806">
            <v>753062</v>
          </cell>
          <cell r="AA806">
            <v>362443</v>
          </cell>
          <cell r="AB806">
            <v>1115505</v>
          </cell>
          <cell r="AC806">
            <v>302000</v>
          </cell>
          <cell r="AD806">
            <v>1417505</v>
          </cell>
          <cell r="AE806">
            <v>242812</v>
          </cell>
          <cell r="AF806">
            <v>2510375</v>
          </cell>
          <cell r="AG806">
            <v>2753187</v>
          </cell>
        </row>
        <row r="807">
          <cell r="A807" t="str">
            <v>816</v>
          </cell>
          <cell r="B807" t="str">
            <v>HUXLEY</v>
          </cell>
          <cell r="C807">
            <v>1140880</v>
          </cell>
          <cell r="D807">
            <v>0</v>
          </cell>
          <cell r="E807">
            <v>1140880</v>
          </cell>
          <cell r="F807">
            <v>0</v>
          </cell>
          <cell r="G807">
            <v>2854800</v>
          </cell>
          <cell r="H807">
            <v>540674</v>
          </cell>
          <cell r="I807">
            <v>47600</v>
          </cell>
          <cell r="J807">
            <v>40200</v>
          </cell>
          <cell r="K807">
            <v>506900</v>
          </cell>
          <cell r="L807">
            <v>1603000</v>
          </cell>
          <cell r="M807">
            <v>0</v>
          </cell>
          <cell r="N807">
            <v>277826</v>
          </cell>
          <cell r="O807">
            <v>0</v>
          </cell>
          <cell r="P807">
            <v>2527000</v>
          </cell>
          <cell r="Q807">
            <v>9538880</v>
          </cell>
          <cell r="R807">
            <v>683973</v>
          </cell>
          <cell r="S807">
            <v>430565</v>
          </cell>
          <cell r="T807">
            <v>16225</v>
          </cell>
          <cell r="U807">
            <v>492650</v>
          </cell>
          <cell r="V807">
            <v>1472042</v>
          </cell>
          <cell r="W807">
            <v>386480</v>
          </cell>
          <cell r="X807">
            <v>2356043</v>
          </cell>
          <cell r="Y807">
            <v>0</v>
          </cell>
          <cell r="Z807">
            <v>5837978</v>
          </cell>
          <cell r="AA807">
            <v>1230675</v>
          </cell>
          <cell r="AB807">
            <v>7068653</v>
          </cell>
          <cell r="AC807">
            <v>2527000</v>
          </cell>
          <cell r="AD807">
            <v>9595653</v>
          </cell>
          <cell r="AE807">
            <v>-56773</v>
          </cell>
          <cell r="AF807">
            <v>7762877</v>
          </cell>
          <cell r="AG807">
            <v>7706104</v>
          </cell>
        </row>
        <row r="808">
          <cell r="A808" t="str">
            <v>817</v>
          </cell>
          <cell r="B808" t="str">
            <v>KELLEY</v>
          </cell>
          <cell r="C808">
            <v>74133</v>
          </cell>
          <cell r="D808">
            <v>0</v>
          </cell>
          <cell r="E808">
            <v>74133</v>
          </cell>
          <cell r="F808">
            <v>0</v>
          </cell>
          <cell r="G808">
            <v>0</v>
          </cell>
          <cell r="H808">
            <v>40135</v>
          </cell>
          <cell r="I808">
            <v>1500</v>
          </cell>
          <cell r="J808">
            <v>1753</v>
          </cell>
          <cell r="K808">
            <v>20923</v>
          </cell>
          <cell r="L808">
            <v>155280</v>
          </cell>
          <cell r="M808">
            <v>0</v>
          </cell>
          <cell r="N808">
            <v>200</v>
          </cell>
          <cell r="O808">
            <v>552000</v>
          </cell>
          <cell r="P808">
            <v>0</v>
          </cell>
          <cell r="Q808">
            <v>845924</v>
          </cell>
          <cell r="R808">
            <v>26390</v>
          </cell>
          <cell r="S808">
            <v>45462</v>
          </cell>
          <cell r="T808">
            <v>450</v>
          </cell>
          <cell r="U808">
            <v>25038</v>
          </cell>
          <cell r="V808">
            <v>1240</v>
          </cell>
          <cell r="W808">
            <v>36200</v>
          </cell>
          <cell r="X808">
            <v>0</v>
          </cell>
          <cell r="Y808">
            <v>0</v>
          </cell>
          <cell r="Z808">
            <v>134780</v>
          </cell>
          <cell r="AA808">
            <v>685363</v>
          </cell>
          <cell r="AB808">
            <v>820143</v>
          </cell>
          <cell r="AC808">
            <v>0</v>
          </cell>
          <cell r="AD808">
            <v>820143</v>
          </cell>
          <cell r="AE808">
            <v>25781</v>
          </cell>
          <cell r="AF808">
            <v>362767</v>
          </cell>
          <cell r="AG808">
            <v>388548</v>
          </cell>
        </row>
        <row r="809">
          <cell r="A809" t="str">
            <v>818</v>
          </cell>
          <cell r="B809" t="str">
            <v>MAXWELL</v>
          </cell>
          <cell r="C809">
            <v>221839</v>
          </cell>
          <cell r="D809">
            <v>0</v>
          </cell>
          <cell r="E809">
            <v>221839</v>
          </cell>
          <cell r="F809">
            <v>0</v>
          </cell>
          <cell r="G809">
            <v>0</v>
          </cell>
          <cell r="H809">
            <v>139534</v>
          </cell>
          <cell r="I809">
            <v>7125</v>
          </cell>
          <cell r="J809">
            <v>1800</v>
          </cell>
          <cell r="K809">
            <v>171059</v>
          </cell>
          <cell r="L809">
            <v>340810</v>
          </cell>
          <cell r="M809">
            <v>0</v>
          </cell>
          <cell r="N809">
            <v>1000</v>
          </cell>
          <cell r="O809">
            <v>0</v>
          </cell>
          <cell r="P809">
            <v>212607</v>
          </cell>
          <cell r="Q809">
            <v>1095774</v>
          </cell>
          <cell r="R809">
            <v>125020</v>
          </cell>
          <cell r="S809">
            <v>232125</v>
          </cell>
          <cell r="T809">
            <v>3700</v>
          </cell>
          <cell r="U809">
            <v>115423</v>
          </cell>
          <cell r="V809">
            <v>16660</v>
          </cell>
          <cell r="W809">
            <v>106986</v>
          </cell>
          <cell r="X809">
            <v>34000</v>
          </cell>
          <cell r="Y809">
            <v>0</v>
          </cell>
          <cell r="Z809">
            <v>633914</v>
          </cell>
          <cell r="AA809">
            <v>221450</v>
          </cell>
          <cell r="AB809">
            <v>855364</v>
          </cell>
          <cell r="AC809">
            <v>212607</v>
          </cell>
          <cell r="AD809">
            <v>1067971</v>
          </cell>
          <cell r="AE809">
            <v>27803</v>
          </cell>
          <cell r="AF809">
            <v>773779</v>
          </cell>
          <cell r="AG809">
            <v>801582</v>
          </cell>
        </row>
        <row r="810">
          <cell r="A810" t="str">
            <v>819</v>
          </cell>
          <cell r="B810" t="str">
            <v>MCCALLSBURG</v>
          </cell>
          <cell r="C810">
            <v>31441</v>
          </cell>
          <cell r="D810">
            <v>0</v>
          </cell>
          <cell r="E810">
            <v>31441</v>
          </cell>
          <cell r="F810">
            <v>0</v>
          </cell>
          <cell r="G810">
            <v>145192</v>
          </cell>
          <cell r="H810">
            <v>41517</v>
          </cell>
          <cell r="I810">
            <v>1000</v>
          </cell>
          <cell r="J810">
            <v>100</v>
          </cell>
          <cell r="K810">
            <v>30952</v>
          </cell>
          <cell r="L810">
            <v>148600</v>
          </cell>
          <cell r="M810">
            <v>0</v>
          </cell>
          <cell r="N810">
            <v>0</v>
          </cell>
          <cell r="O810">
            <v>0</v>
          </cell>
          <cell r="P810">
            <v>60000</v>
          </cell>
          <cell r="Q810">
            <v>458802</v>
          </cell>
          <cell r="R810">
            <v>24851</v>
          </cell>
          <cell r="S810">
            <v>66239</v>
          </cell>
          <cell r="T810">
            <v>0</v>
          </cell>
          <cell r="U810">
            <v>9300</v>
          </cell>
          <cell r="V810">
            <v>4000</v>
          </cell>
          <cell r="W810">
            <v>61500</v>
          </cell>
          <cell r="X810">
            <v>0</v>
          </cell>
          <cell r="Y810">
            <v>0</v>
          </cell>
          <cell r="Z810">
            <v>165890</v>
          </cell>
          <cell r="AA810">
            <v>65755</v>
          </cell>
          <cell r="AB810">
            <v>231645</v>
          </cell>
          <cell r="AC810">
            <v>60000</v>
          </cell>
          <cell r="AD810">
            <v>291645</v>
          </cell>
          <cell r="AE810">
            <v>167157</v>
          </cell>
          <cell r="AF810">
            <v>706457</v>
          </cell>
          <cell r="AG810">
            <v>873614</v>
          </cell>
        </row>
        <row r="811">
          <cell r="A811" t="str">
            <v>820</v>
          </cell>
          <cell r="B811" t="str">
            <v>NEVADA</v>
          </cell>
          <cell r="C811">
            <v>2927259</v>
          </cell>
          <cell r="D811">
            <v>0</v>
          </cell>
          <cell r="E811">
            <v>2927259</v>
          </cell>
          <cell r="F811">
            <v>0</v>
          </cell>
          <cell r="G811">
            <v>3103512</v>
          </cell>
          <cell r="H811">
            <v>984699</v>
          </cell>
          <cell r="I811">
            <v>83150</v>
          </cell>
          <cell r="J811">
            <v>138260</v>
          </cell>
          <cell r="K811">
            <v>1166855</v>
          </cell>
          <cell r="L811">
            <v>3859125</v>
          </cell>
          <cell r="M811">
            <v>1000</v>
          </cell>
          <cell r="N811">
            <v>258525</v>
          </cell>
          <cell r="O811">
            <v>1000</v>
          </cell>
          <cell r="P811">
            <v>6191434</v>
          </cell>
          <cell r="Q811">
            <v>18714819</v>
          </cell>
          <cell r="R811">
            <v>1610356</v>
          </cell>
          <cell r="S811">
            <v>812125</v>
          </cell>
          <cell r="T811">
            <v>70360</v>
          </cell>
          <cell r="U811">
            <v>1824781</v>
          </cell>
          <cell r="V811">
            <v>985973</v>
          </cell>
          <cell r="W811">
            <v>588284</v>
          </cell>
          <cell r="X811">
            <v>3735013</v>
          </cell>
          <cell r="Y811">
            <v>5955000</v>
          </cell>
          <cell r="Z811">
            <v>15581892</v>
          </cell>
          <cell r="AA811">
            <v>2639511</v>
          </cell>
          <cell r="AB811">
            <v>18221403</v>
          </cell>
          <cell r="AC811">
            <v>6191434</v>
          </cell>
          <cell r="AD811">
            <v>24412837</v>
          </cell>
          <cell r="AE811">
            <v>-5698018</v>
          </cell>
          <cell r="AF811">
            <v>20349100</v>
          </cell>
          <cell r="AG811">
            <v>14651082</v>
          </cell>
        </row>
        <row r="812">
          <cell r="A812" t="str">
            <v>821</v>
          </cell>
          <cell r="B812" t="str">
            <v>ROLAND</v>
          </cell>
          <cell r="C812">
            <v>450632</v>
          </cell>
          <cell r="D812">
            <v>0</v>
          </cell>
          <cell r="E812">
            <v>450632</v>
          </cell>
          <cell r="F812">
            <v>0</v>
          </cell>
          <cell r="G812">
            <v>0</v>
          </cell>
          <cell r="H812">
            <v>178938</v>
          </cell>
          <cell r="I812">
            <v>4150</v>
          </cell>
          <cell r="J812">
            <v>15495</v>
          </cell>
          <cell r="K812">
            <v>1680813.25</v>
          </cell>
          <cell r="L812">
            <v>615835</v>
          </cell>
          <cell r="M812">
            <v>0</v>
          </cell>
          <cell r="N812">
            <v>101175</v>
          </cell>
          <cell r="O812">
            <v>0</v>
          </cell>
          <cell r="P812">
            <v>341512</v>
          </cell>
          <cell r="Q812">
            <v>3388550.25</v>
          </cell>
          <cell r="R812">
            <v>125303</v>
          </cell>
          <cell r="S812">
            <v>302438</v>
          </cell>
          <cell r="T812">
            <v>3750</v>
          </cell>
          <cell r="U812">
            <v>201827</v>
          </cell>
          <cell r="V812">
            <v>6000</v>
          </cell>
          <cell r="W812">
            <v>88180</v>
          </cell>
          <cell r="X812">
            <v>83385</v>
          </cell>
          <cell r="Y812">
            <v>1668500</v>
          </cell>
          <cell r="Z812">
            <v>2479383</v>
          </cell>
          <cell r="AA812">
            <v>550305</v>
          </cell>
          <cell r="AB812">
            <v>3029688</v>
          </cell>
          <cell r="AC812">
            <v>341512</v>
          </cell>
          <cell r="AD812">
            <v>3371200</v>
          </cell>
          <cell r="AE812">
            <v>17350.25</v>
          </cell>
          <cell r="AF812">
            <v>1611608</v>
          </cell>
          <cell r="AG812">
            <v>1628958.25</v>
          </cell>
        </row>
        <row r="813">
          <cell r="A813" t="str">
            <v>822</v>
          </cell>
          <cell r="B813" t="str">
            <v>SLATER</v>
          </cell>
          <cell r="C813">
            <v>768086</v>
          </cell>
          <cell r="D813">
            <v>0</v>
          </cell>
          <cell r="E813">
            <v>768086</v>
          </cell>
          <cell r="F813">
            <v>0</v>
          </cell>
          <cell r="G813">
            <v>83000</v>
          </cell>
          <cell r="H813">
            <v>198609</v>
          </cell>
          <cell r="I813">
            <v>1475</v>
          </cell>
          <cell r="J813">
            <v>48785</v>
          </cell>
          <cell r="K813">
            <v>64161</v>
          </cell>
          <cell r="L813">
            <v>853545</v>
          </cell>
          <cell r="M813">
            <v>0</v>
          </cell>
          <cell r="N813">
            <v>28290</v>
          </cell>
          <cell r="O813">
            <v>4125000</v>
          </cell>
          <cell r="P813">
            <v>464215</v>
          </cell>
          <cell r="Q813">
            <v>6635166</v>
          </cell>
          <cell r="R813">
            <v>181076</v>
          </cell>
          <cell r="S813">
            <v>269150</v>
          </cell>
          <cell r="T813">
            <v>7500</v>
          </cell>
          <cell r="U813">
            <v>427725</v>
          </cell>
          <cell r="V813">
            <v>228650</v>
          </cell>
          <cell r="W813">
            <v>224175</v>
          </cell>
          <cell r="X813">
            <v>68000</v>
          </cell>
          <cell r="Y813">
            <v>1562500</v>
          </cell>
          <cell r="Z813">
            <v>2968776</v>
          </cell>
          <cell r="AA813">
            <v>1720083</v>
          </cell>
          <cell r="AB813">
            <v>4688859</v>
          </cell>
          <cell r="AC813">
            <v>464215</v>
          </cell>
          <cell r="AD813">
            <v>5153074</v>
          </cell>
          <cell r="AE813">
            <v>1482092</v>
          </cell>
          <cell r="AF813">
            <v>1991867</v>
          </cell>
          <cell r="AG813">
            <v>3473959</v>
          </cell>
        </row>
        <row r="814">
          <cell r="A814" t="str">
            <v>823</v>
          </cell>
          <cell r="B814" t="str">
            <v>STORY CITY</v>
          </cell>
          <cell r="C814">
            <v>1488948</v>
          </cell>
          <cell r="D814">
            <v>0</v>
          </cell>
          <cell r="E814">
            <v>1488948</v>
          </cell>
          <cell r="F814">
            <v>0</v>
          </cell>
          <cell r="G814">
            <v>809870</v>
          </cell>
          <cell r="H814">
            <v>575994</v>
          </cell>
          <cell r="I814">
            <v>9525</v>
          </cell>
          <cell r="J814">
            <v>51500</v>
          </cell>
          <cell r="K814">
            <v>649290</v>
          </cell>
          <cell r="L814">
            <v>1240700</v>
          </cell>
          <cell r="M814">
            <v>0</v>
          </cell>
          <cell r="N814">
            <v>22750</v>
          </cell>
          <cell r="O814">
            <v>1839250</v>
          </cell>
          <cell r="P814">
            <v>1255601</v>
          </cell>
          <cell r="Q814">
            <v>7943428</v>
          </cell>
          <cell r="R814">
            <v>660040</v>
          </cell>
          <cell r="S814">
            <v>481450</v>
          </cell>
          <cell r="T814">
            <v>23000</v>
          </cell>
          <cell r="U814">
            <v>718535</v>
          </cell>
          <cell r="V814">
            <v>80557</v>
          </cell>
          <cell r="W814">
            <v>422530</v>
          </cell>
          <cell r="X814">
            <v>1242669</v>
          </cell>
          <cell r="Y814">
            <v>1591295</v>
          </cell>
          <cell r="Z814">
            <v>5220076</v>
          </cell>
          <cell r="AA814">
            <v>990097</v>
          </cell>
          <cell r="AB814">
            <v>6210173</v>
          </cell>
          <cell r="AC814">
            <v>1255601</v>
          </cell>
          <cell r="AD814">
            <v>7465774</v>
          </cell>
          <cell r="AE814">
            <v>477654.00000000023</v>
          </cell>
          <cell r="AF814">
            <v>3530107</v>
          </cell>
          <cell r="AG814">
            <v>4007761</v>
          </cell>
        </row>
        <row r="815">
          <cell r="A815" t="str">
            <v>824</v>
          </cell>
          <cell r="B815" t="str">
            <v>ZEARING</v>
          </cell>
          <cell r="C815">
            <v>166455</v>
          </cell>
          <cell r="D815">
            <v>0</v>
          </cell>
          <cell r="E815">
            <v>166455</v>
          </cell>
          <cell r="F815">
            <v>0</v>
          </cell>
          <cell r="G815">
            <v>0</v>
          </cell>
          <cell r="H815">
            <v>73587</v>
          </cell>
          <cell r="I815">
            <v>690</v>
          </cell>
          <cell r="J815">
            <v>5290</v>
          </cell>
          <cell r="K815">
            <v>84204</v>
          </cell>
          <cell r="L815">
            <v>393120</v>
          </cell>
          <cell r="M815">
            <v>0</v>
          </cell>
          <cell r="N815">
            <v>7056</v>
          </cell>
          <cell r="O815">
            <v>0</v>
          </cell>
          <cell r="P815">
            <v>0</v>
          </cell>
          <cell r="Q815">
            <v>730402</v>
          </cell>
          <cell r="R815">
            <v>60493</v>
          </cell>
          <cell r="S815">
            <v>177800</v>
          </cell>
          <cell r="T815">
            <v>4500</v>
          </cell>
          <cell r="U815">
            <v>86601</v>
          </cell>
          <cell r="V815">
            <v>77800</v>
          </cell>
          <cell r="W815">
            <v>53350</v>
          </cell>
          <cell r="X815">
            <v>0</v>
          </cell>
          <cell r="Y815">
            <v>0</v>
          </cell>
          <cell r="Z815">
            <v>460544</v>
          </cell>
          <cell r="AA815">
            <v>268860</v>
          </cell>
          <cell r="AB815">
            <v>729404</v>
          </cell>
          <cell r="AC815">
            <v>0</v>
          </cell>
          <cell r="AD815">
            <v>729404</v>
          </cell>
          <cell r="AE815">
            <v>998</v>
          </cell>
          <cell r="AF815">
            <v>610687</v>
          </cell>
          <cell r="AG815">
            <v>611685</v>
          </cell>
        </row>
        <row r="816">
          <cell r="A816" t="str">
            <v>825</v>
          </cell>
          <cell r="B816" t="str">
            <v>CHELSEA</v>
          </cell>
          <cell r="C816">
            <v>67420</v>
          </cell>
          <cell r="D816">
            <v>0</v>
          </cell>
          <cell r="E816">
            <v>67420</v>
          </cell>
          <cell r="F816">
            <v>0</v>
          </cell>
          <cell r="G816">
            <v>0</v>
          </cell>
          <cell r="H816">
            <v>18680</v>
          </cell>
          <cell r="I816">
            <v>525</v>
          </cell>
          <cell r="J816">
            <v>11950</v>
          </cell>
          <cell r="K816">
            <v>35384</v>
          </cell>
          <cell r="L816">
            <v>97200</v>
          </cell>
          <cell r="M816">
            <v>0</v>
          </cell>
          <cell r="N816">
            <v>0</v>
          </cell>
          <cell r="O816">
            <v>0</v>
          </cell>
          <cell r="P816">
            <v>15145</v>
          </cell>
          <cell r="Q816">
            <v>246304</v>
          </cell>
          <cell r="R816">
            <v>27100</v>
          </cell>
          <cell r="S816">
            <v>51000</v>
          </cell>
          <cell r="T816">
            <v>0</v>
          </cell>
          <cell r="U816">
            <v>27187</v>
          </cell>
          <cell r="V816">
            <v>8980</v>
          </cell>
          <cell r="W816">
            <v>22775</v>
          </cell>
          <cell r="X816">
            <v>11425</v>
          </cell>
          <cell r="Y816">
            <v>0</v>
          </cell>
          <cell r="Z816">
            <v>148467</v>
          </cell>
          <cell r="AA816">
            <v>88975</v>
          </cell>
          <cell r="AB816">
            <v>237442</v>
          </cell>
          <cell r="AC816">
            <v>15145</v>
          </cell>
          <cell r="AD816">
            <v>252587</v>
          </cell>
          <cell r="AE816">
            <v>-6283</v>
          </cell>
          <cell r="AF816">
            <v>231384</v>
          </cell>
          <cell r="AG816">
            <v>225101</v>
          </cell>
        </row>
        <row r="817">
          <cell r="A817" t="str">
            <v>826</v>
          </cell>
          <cell r="B817" t="str">
            <v>CLUTIER</v>
          </cell>
          <cell r="C817">
            <v>47499</v>
          </cell>
          <cell r="D817">
            <v>0</v>
          </cell>
          <cell r="E817">
            <v>47499</v>
          </cell>
          <cell r="F817">
            <v>0</v>
          </cell>
          <cell r="G817">
            <v>0</v>
          </cell>
          <cell r="H817">
            <v>19166</v>
          </cell>
          <cell r="I817">
            <v>1295</v>
          </cell>
          <cell r="J817">
            <v>1000</v>
          </cell>
          <cell r="K817">
            <v>50924</v>
          </cell>
          <cell r="L817">
            <v>76400</v>
          </cell>
          <cell r="M817">
            <v>0</v>
          </cell>
          <cell r="N817">
            <v>12000</v>
          </cell>
          <cell r="O817">
            <v>0</v>
          </cell>
          <cell r="P817">
            <v>0</v>
          </cell>
          <cell r="Q817">
            <v>208284</v>
          </cell>
          <cell r="R817">
            <v>25300</v>
          </cell>
          <cell r="S817">
            <v>51400</v>
          </cell>
          <cell r="T817">
            <v>0</v>
          </cell>
          <cell r="U817">
            <v>36700</v>
          </cell>
          <cell r="V817">
            <v>0</v>
          </cell>
          <cell r="W817">
            <v>41330</v>
          </cell>
          <cell r="X817">
            <v>0</v>
          </cell>
          <cell r="Y817">
            <v>0</v>
          </cell>
          <cell r="Z817">
            <v>154730</v>
          </cell>
          <cell r="AA817">
            <v>48600</v>
          </cell>
          <cell r="AB817">
            <v>203330</v>
          </cell>
          <cell r="AC817">
            <v>0</v>
          </cell>
          <cell r="AD817">
            <v>203330</v>
          </cell>
          <cell r="AE817">
            <v>4954</v>
          </cell>
          <cell r="AF817">
            <v>346829</v>
          </cell>
          <cell r="AG817">
            <v>351783</v>
          </cell>
        </row>
        <row r="818">
          <cell r="A818" t="str">
            <v>827</v>
          </cell>
          <cell r="B818" t="str">
            <v>DYSART</v>
          </cell>
          <cell r="C818">
            <v>568728</v>
          </cell>
          <cell r="D818">
            <v>0</v>
          </cell>
          <cell r="E818">
            <v>568728</v>
          </cell>
          <cell r="F818">
            <v>0</v>
          </cell>
          <cell r="G818">
            <v>65983</v>
          </cell>
          <cell r="H818">
            <v>92746</v>
          </cell>
          <cell r="I818">
            <v>4100</v>
          </cell>
          <cell r="J818">
            <v>17176</v>
          </cell>
          <cell r="K818">
            <v>194376</v>
          </cell>
          <cell r="L818">
            <v>1975500</v>
          </cell>
          <cell r="M818">
            <v>0</v>
          </cell>
          <cell r="N818">
            <v>74300</v>
          </cell>
          <cell r="O818">
            <v>5000</v>
          </cell>
          <cell r="P818">
            <v>479474</v>
          </cell>
          <cell r="Q818">
            <v>3477383</v>
          </cell>
          <cell r="R818">
            <v>449530</v>
          </cell>
          <cell r="S818">
            <v>137000</v>
          </cell>
          <cell r="T818">
            <v>0</v>
          </cell>
          <cell r="U818">
            <v>201978</v>
          </cell>
          <cell r="V818">
            <v>34000</v>
          </cell>
          <cell r="W818">
            <v>55450</v>
          </cell>
          <cell r="X818">
            <v>358458</v>
          </cell>
          <cell r="Y818">
            <v>500000</v>
          </cell>
          <cell r="Z818">
            <v>1736416</v>
          </cell>
          <cell r="AA818">
            <v>1642000</v>
          </cell>
          <cell r="AB818">
            <v>3378416</v>
          </cell>
          <cell r="AC818">
            <v>479474</v>
          </cell>
          <cell r="AD818">
            <v>3857890</v>
          </cell>
          <cell r="AE818">
            <v>-380507</v>
          </cell>
          <cell r="AF818">
            <v>2891655</v>
          </cell>
          <cell r="AG818">
            <v>2511148</v>
          </cell>
        </row>
        <row r="819">
          <cell r="A819" t="str">
            <v>828</v>
          </cell>
          <cell r="B819" t="str">
            <v>ELBERON</v>
          </cell>
          <cell r="C819">
            <v>48210</v>
          </cell>
          <cell r="D819">
            <v>0</v>
          </cell>
          <cell r="E819">
            <v>48210</v>
          </cell>
          <cell r="F819">
            <v>0</v>
          </cell>
          <cell r="G819">
            <v>0</v>
          </cell>
          <cell r="H819">
            <v>12949</v>
          </cell>
          <cell r="I819">
            <v>390</v>
          </cell>
          <cell r="J819">
            <v>2000</v>
          </cell>
          <cell r="K819">
            <v>36181</v>
          </cell>
          <cell r="L819">
            <v>93300</v>
          </cell>
          <cell r="M819">
            <v>0</v>
          </cell>
          <cell r="N819">
            <v>5000</v>
          </cell>
          <cell r="O819">
            <v>0</v>
          </cell>
          <cell r="P819">
            <v>0</v>
          </cell>
          <cell r="Q819">
            <v>198030</v>
          </cell>
          <cell r="R819">
            <v>47000</v>
          </cell>
          <cell r="S819">
            <v>37300</v>
          </cell>
          <cell r="T819">
            <v>0</v>
          </cell>
          <cell r="U819">
            <v>17750</v>
          </cell>
          <cell r="V819">
            <v>300</v>
          </cell>
          <cell r="W819">
            <v>24850</v>
          </cell>
          <cell r="X819">
            <v>0</v>
          </cell>
          <cell r="Y819">
            <v>0</v>
          </cell>
          <cell r="Z819">
            <v>127200</v>
          </cell>
          <cell r="AA819">
            <v>47844</v>
          </cell>
          <cell r="AB819">
            <v>175044</v>
          </cell>
          <cell r="AC819">
            <v>0</v>
          </cell>
          <cell r="AD819">
            <v>175044</v>
          </cell>
          <cell r="AE819">
            <v>22986</v>
          </cell>
          <cell r="AF819">
            <v>222642</v>
          </cell>
          <cell r="AG819">
            <v>245628</v>
          </cell>
        </row>
        <row r="820">
          <cell r="A820" t="str">
            <v>829</v>
          </cell>
          <cell r="B820" t="str">
            <v>GARWIN</v>
          </cell>
          <cell r="C820">
            <v>90243</v>
          </cell>
          <cell r="D820">
            <v>0</v>
          </cell>
          <cell r="E820">
            <v>90243</v>
          </cell>
          <cell r="F820">
            <v>0</v>
          </cell>
          <cell r="G820">
            <v>0</v>
          </cell>
          <cell r="H820">
            <v>44429</v>
          </cell>
          <cell r="I820">
            <v>1375</v>
          </cell>
          <cell r="J820">
            <v>0</v>
          </cell>
          <cell r="K820">
            <v>87493</v>
          </cell>
          <cell r="L820">
            <v>199150</v>
          </cell>
          <cell r="M820">
            <v>0</v>
          </cell>
          <cell r="N820">
            <v>12000</v>
          </cell>
          <cell r="O820">
            <v>0</v>
          </cell>
          <cell r="P820">
            <v>0</v>
          </cell>
          <cell r="Q820">
            <v>434690</v>
          </cell>
          <cell r="R820">
            <v>55800</v>
          </cell>
          <cell r="S820">
            <v>59050</v>
          </cell>
          <cell r="T820">
            <v>0</v>
          </cell>
          <cell r="U820">
            <v>36200</v>
          </cell>
          <cell r="V820">
            <v>25000</v>
          </cell>
          <cell r="W820">
            <v>48085</v>
          </cell>
          <cell r="X820">
            <v>0</v>
          </cell>
          <cell r="Y820">
            <v>0</v>
          </cell>
          <cell r="Z820">
            <v>224135</v>
          </cell>
          <cell r="AA820">
            <v>150000</v>
          </cell>
          <cell r="AB820">
            <v>374135</v>
          </cell>
          <cell r="AC820">
            <v>0</v>
          </cell>
          <cell r="AD820">
            <v>374135</v>
          </cell>
          <cell r="AE820">
            <v>60555</v>
          </cell>
          <cell r="AF820">
            <v>278616</v>
          </cell>
          <cell r="AG820">
            <v>339171</v>
          </cell>
        </row>
        <row r="821">
          <cell r="A821" t="str">
            <v>830</v>
          </cell>
          <cell r="B821" t="str">
            <v>GLADBROOK</v>
          </cell>
          <cell r="C821">
            <v>306204</v>
          </cell>
          <cell r="D821">
            <v>0</v>
          </cell>
          <cell r="E821">
            <v>306204</v>
          </cell>
          <cell r="F821">
            <v>0</v>
          </cell>
          <cell r="G821">
            <v>0</v>
          </cell>
          <cell r="H821">
            <v>64172</v>
          </cell>
          <cell r="I821">
            <v>1200</v>
          </cell>
          <cell r="J821">
            <v>2900</v>
          </cell>
          <cell r="K821">
            <v>179478</v>
          </cell>
          <cell r="L821">
            <v>556292</v>
          </cell>
          <cell r="M821">
            <v>0</v>
          </cell>
          <cell r="N821">
            <v>2500</v>
          </cell>
          <cell r="O821">
            <v>0</v>
          </cell>
          <cell r="P821">
            <v>87646</v>
          </cell>
          <cell r="Q821">
            <v>1200392</v>
          </cell>
          <cell r="R821">
            <v>217430</v>
          </cell>
          <cell r="S821">
            <v>164624</v>
          </cell>
          <cell r="T821">
            <v>1500</v>
          </cell>
          <cell r="U821">
            <v>59895</v>
          </cell>
          <cell r="V821">
            <v>20750</v>
          </cell>
          <cell r="W821">
            <v>93823</v>
          </cell>
          <cell r="X821">
            <v>40000</v>
          </cell>
          <cell r="Y821">
            <v>0</v>
          </cell>
          <cell r="Z821">
            <v>598022</v>
          </cell>
          <cell r="AA821">
            <v>620161</v>
          </cell>
          <cell r="AB821">
            <v>1218183</v>
          </cell>
          <cell r="AC821">
            <v>87646</v>
          </cell>
          <cell r="AD821">
            <v>1305829</v>
          </cell>
          <cell r="AE821">
            <v>-105437</v>
          </cell>
          <cell r="AF821">
            <v>1218785</v>
          </cell>
          <cell r="AG821">
            <v>1113348</v>
          </cell>
        </row>
        <row r="822">
          <cell r="A822" t="str">
            <v>831</v>
          </cell>
          <cell r="B822" t="str">
            <v>LINCOLN</v>
          </cell>
          <cell r="C822">
            <v>35666</v>
          </cell>
          <cell r="D822">
            <v>0</v>
          </cell>
          <cell r="E822">
            <v>35666</v>
          </cell>
          <cell r="F822">
            <v>0</v>
          </cell>
          <cell r="G822">
            <v>0</v>
          </cell>
          <cell r="H822">
            <v>12696</v>
          </cell>
          <cell r="I822">
            <v>855</v>
          </cell>
          <cell r="J822">
            <v>350</v>
          </cell>
          <cell r="K822">
            <v>19000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68567</v>
          </cell>
          <cell r="R822">
            <v>18440</v>
          </cell>
          <cell r="S822">
            <v>22200</v>
          </cell>
          <cell r="T822">
            <v>0</v>
          </cell>
          <cell r="U822">
            <v>4015</v>
          </cell>
          <cell r="V822">
            <v>525</v>
          </cell>
          <cell r="W822">
            <v>13720</v>
          </cell>
          <cell r="X822">
            <v>0</v>
          </cell>
          <cell r="Y822">
            <v>0</v>
          </cell>
          <cell r="Z822">
            <v>58900</v>
          </cell>
          <cell r="AA822">
            <v>0</v>
          </cell>
          <cell r="AB822">
            <v>58900</v>
          </cell>
          <cell r="AC822">
            <v>0</v>
          </cell>
          <cell r="AD822">
            <v>58900</v>
          </cell>
          <cell r="AE822">
            <v>9667</v>
          </cell>
          <cell r="AF822">
            <v>207580</v>
          </cell>
          <cell r="AG822">
            <v>217247</v>
          </cell>
        </row>
        <row r="823">
          <cell r="A823" t="str">
            <v>832</v>
          </cell>
          <cell r="B823" t="str">
            <v>MONTOUR</v>
          </cell>
          <cell r="C823">
            <v>67033</v>
          </cell>
          <cell r="D823">
            <v>0</v>
          </cell>
          <cell r="E823">
            <v>67033</v>
          </cell>
          <cell r="F823">
            <v>0</v>
          </cell>
          <cell r="G823">
            <v>0</v>
          </cell>
          <cell r="H823">
            <v>19069</v>
          </cell>
          <cell r="I823">
            <v>0</v>
          </cell>
          <cell r="J823">
            <v>30000</v>
          </cell>
          <cell r="K823">
            <v>44815</v>
          </cell>
          <cell r="L823">
            <v>96051</v>
          </cell>
          <cell r="M823">
            <v>0</v>
          </cell>
          <cell r="N823">
            <v>0</v>
          </cell>
          <cell r="O823">
            <v>0</v>
          </cell>
          <cell r="P823">
            <v>42515</v>
          </cell>
          <cell r="Q823">
            <v>299483</v>
          </cell>
          <cell r="R823">
            <v>11885</v>
          </cell>
          <cell r="S823">
            <v>42190</v>
          </cell>
          <cell r="T823">
            <v>0</v>
          </cell>
          <cell r="U823">
            <v>21000</v>
          </cell>
          <cell r="V823">
            <v>0</v>
          </cell>
          <cell r="W823">
            <v>54385</v>
          </cell>
          <cell r="X823">
            <v>13126</v>
          </cell>
          <cell r="Y823">
            <v>0</v>
          </cell>
          <cell r="Z823">
            <v>142586</v>
          </cell>
          <cell r="AA823">
            <v>102000</v>
          </cell>
          <cell r="AB823">
            <v>244586</v>
          </cell>
          <cell r="AC823">
            <v>42515</v>
          </cell>
          <cell r="AD823">
            <v>287101</v>
          </cell>
          <cell r="AE823">
            <v>12382</v>
          </cell>
          <cell r="AF823">
            <v>951227</v>
          </cell>
          <cell r="AG823">
            <v>963609</v>
          </cell>
        </row>
        <row r="824">
          <cell r="A824" t="str">
            <v>833</v>
          </cell>
          <cell r="B824" t="str">
            <v>TAMA</v>
          </cell>
          <cell r="C824">
            <v>1084672</v>
          </cell>
          <cell r="D824">
            <v>0</v>
          </cell>
          <cell r="E824">
            <v>1084672</v>
          </cell>
          <cell r="F824">
            <v>0</v>
          </cell>
          <cell r="G824">
            <v>214338</v>
          </cell>
          <cell r="H824">
            <v>228705</v>
          </cell>
          <cell r="I824">
            <v>21225</v>
          </cell>
          <cell r="J824">
            <v>49068</v>
          </cell>
          <cell r="K824">
            <v>1699149</v>
          </cell>
          <cell r="L824">
            <v>1257800</v>
          </cell>
          <cell r="M824">
            <v>10000</v>
          </cell>
          <cell r="N824">
            <v>101050</v>
          </cell>
          <cell r="O824">
            <v>1700000</v>
          </cell>
          <cell r="P824">
            <v>752285</v>
          </cell>
          <cell r="Q824">
            <v>7118292</v>
          </cell>
          <cell r="R824">
            <v>964952</v>
          </cell>
          <cell r="S824">
            <v>675150</v>
          </cell>
          <cell r="T824">
            <v>12500</v>
          </cell>
          <cell r="U824">
            <v>314065</v>
          </cell>
          <cell r="V824">
            <v>499494</v>
          </cell>
          <cell r="W824">
            <v>196736</v>
          </cell>
          <cell r="X824">
            <v>286951</v>
          </cell>
          <cell r="Y824">
            <v>2664154</v>
          </cell>
          <cell r="Z824">
            <v>5614002</v>
          </cell>
          <cell r="AA824">
            <v>958508</v>
          </cell>
          <cell r="AB824">
            <v>6572510</v>
          </cell>
          <cell r="AC824">
            <v>752285</v>
          </cell>
          <cell r="AD824">
            <v>7324795</v>
          </cell>
          <cell r="AE824">
            <v>-206503</v>
          </cell>
          <cell r="AF824">
            <v>3401929</v>
          </cell>
          <cell r="AG824">
            <v>3195426</v>
          </cell>
        </row>
        <row r="825">
          <cell r="A825" t="str">
            <v>834</v>
          </cell>
          <cell r="B825" t="str">
            <v>TOLEDO</v>
          </cell>
          <cell r="C825">
            <v>1062437</v>
          </cell>
          <cell r="D825">
            <v>0</v>
          </cell>
          <cell r="E825">
            <v>1062437</v>
          </cell>
          <cell r="F825">
            <v>0</v>
          </cell>
          <cell r="G825">
            <v>0</v>
          </cell>
          <cell r="H825">
            <v>241893</v>
          </cell>
          <cell r="I825">
            <v>25150</v>
          </cell>
          <cell r="J825">
            <v>23022</v>
          </cell>
          <cell r="K825">
            <v>894498</v>
          </cell>
          <cell r="L825">
            <v>1398691</v>
          </cell>
          <cell r="M825">
            <v>0</v>
          </cell>
          <cell r="N825">
            <v>9000</v>
          </cell>
          <cell r="O825">
            <v>0</v>
          </cell>
          <cell r="P825">
            <v>668920</v>
          </cell>
          <cell r="Q825">
            <v>4323611</v>
          </cell>
          <cell r="R825">
            <v>879360</v>
          </cell>
          <cell r="S825">
            <v>561625</v>
          </cell>
          <cell r="T825">
            <v>7100</v>
          </cell>
          <cell r="U825">
            <v>421038</v>
          </cell>
          <cell r="V825">
            <v>260994</v>
          </cell>
          <cell r="W825">
            <v>225140</v>
          </cell>
          <cell r="X825">
            <v>116856</v>
          </cell>
          <cell r="Y825">
            <v>385000</v>
          </cell>
          <cell r="Z825">
            <v>2857113</v>
          </cell>
          <cell r="AA825">
            <v>1646241</v>
          </cell>
          <cell r="AB825">
            <v>4503354</v>
          </cell>
          <cell r="AC825">
            <v>668920</v>
          </cell>
          <cell r="AD825">
            <v>5172274</v>
          </cell>
          <cell r="AE825">
            <v>-848663</v>
          </cell>
          <cell r="AF825">
            <v>2859583</v>
          </cell>
          <cell r="AG825">
            <v>2010920</v>
          </cell>
        </row>
        <row r="826">
          <cell r="A826" t="str">
            <v>835</v>
          </cell>
          <cell r="B826" t="str">
            <v>TRAER</v>
          </cell>
          <cell r="C826">
            <v>928205</v>
          </cell>
          <cell r="D826">
            <v>0</v>
          </cell>
          <cell r="E826">
            <v>928205</v>
          </cell>
          <cell r="F826">
            <v>0</v>
          </cell>
          <cell r="G826">
            <v>0</v>
          </cell>
          <cell r="H826">
            <v>122892</v>
          </cell>
          <cell r="I826">
            <v>4575</v>
          </cell>
          <cell r="J826">
            <v>1200</v>
          </cell>
          <cell r="K826">
            <v>483897.64</v>
          </cell>
          <cell r="L826">
            <v>3174854</v>
          </cell>
          <cell r="M826">
            <v>0</v>
          </cell>
          <cell r="N826">
            <v>32600</v>
          </cell>
          <cell r="O826">
            <v>2820000</v>
          </cell>
          <cell r="P826">
            <v>0</v>
          </cell>
          <cell r="Q826">
            <v>7568223.6399999997</v>
          </cell>
          <cell r="R826">
            <v>788270</v>
          </cell>
          <cell r="S826">
            <v>452600</v>
          </cell>
          <cell r="T826">
            <v>9500</v>
          </cell>
          <cell r="U826">
            <v>186830</v>
          </cell>
          <cell r="V826">
            <v>90500</v>
          </cell>
          <cell r="W826">
            <v>151590</v>
          </cell>
          <cell r="X826">
            <v>475000</v>
          </cell>
          <cell r="Y826">
            <v>3085000</v>
          </cell>
          <cell r="Z826">
            <v>5239290</v>
          </cell>
          <cell r="AA826">
            <v>2808000</v>
          </cell>
          <cell r="AB826">
            <v>8047290</v>
          </cell>
          <cell r="AC826">
            <v>0</v>
          </cell>
          <cell r="AD826">
            <v>8047290</v>
          </cell>
          <cell r="AE826">
            <v>-479066.35999999987</v>
          </cell>
          <cell r="AF826">
            <v>1953916</v>
          </cell>
          <cell r="AG826">
            <v>1474849.6400000001</v>
          </cell>
        </row>
        <row r="827">
          <cell r="A827" t="str">
            <v>836</v>
          </cell>
          <cell r="B827" t="str">
            <v>VINING</v>
          </cell>
          <cell r="C827">
            <v>9984</v>
          </cell>
          <cell r="D827">
            <v>0</v>
          </cell>
          <cell r="E827">
            <v>9984</v>
          </cell>
          <cell r="F827">
            <v>0</v>
          </cell>
          <cell r="G827">
            <v>0</v>
          </cell>
          <cell r="H827">
            <v>4008</v>
          </cell>
          <cell r="I827">
            <v>275</v>
          </cell>
          <cell r="J827">
            <v>140</v>
          </cell>
          <cell r="K827">
            <v>6322</v>
          </cell>
          <cell r="L827">
            <v>530</v>
          </cell>
          <cell r="M827">
            <v>100</v>
          </cell>
          <cell r="N827">
            <v>250</v>
          </cell>
          <cell r="O827">
            <v>0</v>
          </cell>
          <cell r="P827">
            <v>3500</v>
          </cell>
          <cell r="Q827">
            <v>25109</v>
          </cell>
          <cell r="R827">
            <v>760</v>
          </cell>
          <cell r="S827">
            <v>9600</v>
          </cell>
          <cell r="T827">
            <v>130</v>
          </cell>
          <cell r="U827">
            <v>1600</v>
          </cell>
          <cell r="V827">
            <v>0</v>
          </cell>
          <cell r="W827">
            <v>18000</v>
          </cell>
          <cell r="X827">
            <v>0</v>
          </cell>
          <cell r="Y827">
            <v>0</v>
          </cell>
          <cell r="Z827">
            <v>30090</v>
          </cell>
          <cell r="AA827">
            <v>0</v>
          </cell>
          <cell r="AB827">
            <v>30090</v>
          </cell>
          <cell r="AC827">
            <v>3500</v>
          </cell>
          <cell r="AD827">
            <v>33590</v>
          </cell>
          <cell r="AE827">
            <v>-8481</v>
          </cell>
          <cell r="AF827">
            <v>15788</v>
          </cell>
          <cell r="AG827">
            <v>7307</v>
          </cell>
        </row>
        <row r="828">
          <cell r="A828" t="str">
            <v>838</v>
          </cell>
          <cell r="B828" t="str">
            <v>BEDFORD</v>
          </cell>
          <cell r="C828">
            <v>408022</v>
          </cell>
          <cell r="D828">
            <v>0</v>
          </cell>
          <cell r="E828">
            <v>408022</v>
          </cell>
          <cell r="F828">
            <v>0</v>
          </cell>
          <cell r="G828">
            <v>0</v>
          </cell>
          <cell r="H828">
            <v>95161</v>
          </cell>
          <cell r="I828">
            <v>4200</v>
          </cell>
          <cell r="J828">
            <v>9795</v>
          </cell>
          <cell r="K828">
            <v>373196.96</v>
          </cell>
          <cell r="L828">
            <v>1531300</v>
          </cell>
          <cell r="M828">
            <v>0</v>
          </cell>
          <cell r="N828">
            <v>26050</v>
          </cell>
          <cell r="O828">
            <v>0</v>
          </cell>
          <cell r="P828">
            <v>279206</v>
          </cell>
          <cell r="Q828">
            <v>2726930.96</v>
          </cell>
          <cell r="R828">
            <v>192478</v>
          </cell>
          <cell r="S828">
            <v>464689</v>
          </cell>
          <cell r="T828">
            <v>3500</v>
          </cell>
          <cell r="U828">
            <v>113856</v>
          </cell>
          <cell r="V828">
            <v>198634</v>
          </cell>
          <cell r="W828">
            <v>124800</v>
          </cell>
          <cell r="X828">
            <v>128259</v>
          </cell>
          <cell r="Y828">
            <v>0</v>
          </cell>
          <cell r="Z828">
            <v>1226216</v>
          </cell>
          <cell r="AA828">
            <v>1730769</v>
          </cell>
          <cell r="AB828">
            <v>2956985</v>
          </cell>
          <cell r="AC828">
            <v>279206</v>
          </cell>
          <cell r="AD828">
            <v>3236191</v>
          </cell>
          <cell r="AE828">
            <v>-509260.04</v>
          </cell>
          <cell r="AF828">
            <v>993720</v>
          </cell>
          <cell r="AG828">
            <v>484459.96</v>
          </cell>
        </row>
        <row r="829">
          <cell r="A829" t="str">
            <v>839</v>
          </cell>
          <cell r="B829" t="str">
            <v>BLOCKTON</v>
          </cell>
          <cell r="C829">
            <v>22652</v>
          </cell>
          <cell r="D829">
            <v>0</v>
          </cell>
          <cell r="E829">
            <v>22652</v>
          </cell>
          <cell r="F829">
            <v>0</v>
          </cell>
          <cell r="G829">
            <v>0</v>
          </cell>
          <cell r="H829">
            <v>14197</v>
          </cell>
          <cell r="I829">
            <v>0</v>
          </cell>
          <cell r="J829">
            <v>2400</v>
          </cell>
          <cell r="K829">
            <v>57796.2</v>
          </cell>
          <cell r="L829">
            <v>18800</v>
          </cell>
          <cell r="M829">
            <v>0</v>
          </cell>
          <cell r="N829">
            <v>5000</v>
          </cell>
          <cell r="O829">
            <v>0</v>
          </cell>
          <cell r="P829">
            <v>0</v>
          </cell>
          <cell r="Q829">
            <v>120845.2</v>
          </cell>
          <cell r="R829">
            <v>26500</v>
          </cell>
          <cell r="S829">
            <v>55858</v>
          </cell>
          <cell r="T829">
            <v>0</v>
          </cell>
          <cell r="U829">
            <v>10230</v>
          </cell>
          <cell r="V829">
            <v>0</v>
          </cell>
          <cell r="W829">
            <v>29694</v>
          </cell>
          <cell r="X829">
            <v>0</v>
          </cell>
          <cell r="Y829">
            <v>0</v>
          </cell>
          <cell r="Z829">
            <v>122282</v>
          </cell>
          <cell r="AA829">
            <v>0</v>
          </cell>
          <cell r="AB829">
            <v>122282</v>
          </cell>
          <cell r="AC829">
            <v>0</v>
          </cell>
          <cell r="AD829">
            <v>122282</v>
          </cell>
          <cell r="AE829">
            <v>-1436.8000000000065</v>
          </cell>
          <cell r="AF829">
            <v>114010</v>
          </cell>
          <cell r="AG829">
            <v>112573.2</v>
          </cell>
        </row>
        <row r="830">
          <cell r="A830" t="str">
            <v>840</v>
          </cell>
          <cell r="B830" t="str">
            <v>CLEARFIELD</v>
          </cell>
          <cell r="C830">
            <v>97556</v>
          </cell>
          <cell r="D830">
            <v>0</v>
          </cell>
          <cell r="E830">
            <v>97556</v>
          </cell>
          <cell r="F830">
            <v>0</v>
          </cell>
          <cell r="G830">
            <v>0</v>
          </cell>
          <cell r="H830">
            <v>25744</v>
          </cell>
          <cell r="I830">
            <v>1005</v>
          </cell>
          <cell r="J830">
            <v>1000</v>
          </cell>
          <cell r="K830">
            <v>59000</v>
          </cell>
          <cell r="L830">
            <v>309000</v>
          </cell>
          <cell r="M830">
            <v>0</v>
          </cell>
          <cell r="N830">
            <v>20000</v>
          </cell>
          <cell r="O830">
            <v>0</v>
          </cell>
          <cell r="P830">
            <v>0</v>
          </cell>
          <cell r="Q830">
            <v>513305</v>
          </cell>
          <cell r="R830">
            <v>22900</v>
          </cell>
          <cell r="S830">
            <v>107100</v>
          </cell>
          <cell r="T830">
            <v>0</v>
          </cell>
          <cell r="U830">
            <v>41200</v>
          </cell>
          <cell r="V830">
            <v>200</v>
          </cell>
          <cell r="W830">
            <v>74000</v>
          </cell>
          <cell r="X830">
            <v>10040</v>
          </cell>
          <cell r="Y830">
            <v>0</v>
          </cell>
          <cell r="Z830">
            <v>255440</v>
          </cell>
          <cell r="AA830">
            <v>257000</v>
          </cell>
          <cell r="AB830">
            <v>512440</v>
          </cell>
          <cell r="AC830">
            <v>0</v>
          </cell>
          <cell r="AD830">
            <v>512440</v>
          </cell>
          <cell r="AE830">
            <v>865</v>
          </cell>
          <cell r="AF830">
            <v>310667</v>
          </cell>
          <cell r="AG830">
            <v>311532</v>
          </cell>
        </row>
        <row r="831">
          <cell r="A831" t="str">
            <v>841</v>
          </cell>
          <cell r="B831" t="str">
            <v>CONWAY</v>
          </cell>
          <cell r="C831">
            <v>3099</v>
          </cell>
          <cell r="D831">
            <v>0</v>
          </cell>
          <cell r="E831">
            <v>3099</v>
          </cell>
          <cell r="F831">
            <v>0</v>
          </cell>
          <cell r="G831">
            <v>0</v>
          </cell>
          <cell r="H831">
            <v>3251</v>
          </cell>
          <cell r="I831">
            <v>0</v>
          </cell>
          <cell r="J831">
            <v>50</v>
          </cell>
          <cell r="K831">
            <v>4400</v>
          </cell>
          <cell r="L831">
            <v>0</v>
          </cell>
          <cell r="M831">
            <v>0</v>
          </cell>
          <cell r="N831">
            <v>500</v>
          </cell>
          <cell r="O831">
            <v>0</v>
          </cell>
          <cell r="P831">
            <v>0</v>
          </cell>
          <cell r="Q831">
            <v>11300</v>
          </cell>
          <cell r="R831">
            <v>201</v>
          </cell>
          <cell r="S831">
            <v>6500</v>
          </cell>
          <cell r="T831">
            <v>0</v>
          </cell>
          <cell r="U831">
            <v>4000</v>
          </cell>
          <cell r="V831">
            <v>1300</v>
          </cell>
          <cell r="W831">
            <v>4000</v>
          </cell>
          <cell r="X831">
            <v>0</v>
          </cell>
          <cell r="Y831">
            <v>0</v>
          </cell>
          <cell r="Z831">
            <v>16001</v>
          </cell>
          <cell r="AA831">
            <v>0</v>
          </cell>
          <cell r="AB831">
            <v>16001</v>
          </cell>
          <cell r="AC831">
            <v>0</v>
          </cell>
          <cell r="AD831">
            <v>16001</v>
          </cell>
          <cell r="AE831">
            <v>-4701</v>
          </cell>
          <cell r="AF831">
            <v>21420</v>
          </cell>
          <cell r="AG831">
            <v>16719</v>
          </cell>
        </row>
        <row r="832">
          <cell r="A832" t="str">
            <v>842</v>
          </cell>
          <cell r="B832" t="str">
            <v>GRAVITY</v>
          </cell>
          <cell r="C832">
            <v>13667</v>
          </cell>
          <cell r="D832">
            <v>0</v>
          </cell>
          <cell r="E832">
            <v>13667</v>
          </cell>
          <cell r="F832">
            <v>0</v>
          </cell>
          <cell r="G832">
            <v>0</v>
          </cell>
          <cell r="H832">
            <v>12836</v>
          </cell>
          <cell r="I832">
            <v>0</v>
          </cell>
          <cell r="J832">
            <v>500</v>
          </cell>
          <cell r="K832">
            <v>20750</v>
          </cell>
          <cell r="L832">
            <v>18000</v>
          </cell>
          <cell r="M832">
            <v>0</v>
          </cell>
          <cell r="N832">
            <v>500</v>
          </cell>
          <cell r="O832">
            <v>0</v>
          </cell>
          <cell r="P832">
            <v>0</v>
          </cell>
          <cell r="Q832">
            <v>66253</v>
          </cell>
          <cell r="R832">
            <v>6160</v>
          </cell>
          <cell r="S832">
            <v>16200</v>
          </cell>
          <cell r="T832">
            <v>0</v>
          </cell>
          <cell r="U832">
            <v>8550</v>
          </cell>
          <cell r="V832">
            <v>3000</v>
          </cell>
          <cell r="W832">
            <v>15250</v>
          </cell>
          <cell r="X832">
            <v>0</v>
          </cell>
          <cell r="Y832">
            <v>0</v>
          </cell>
          <cell r="Z832">
            <v>49160</v>
          </cell>
          <cell r="AA832">
            <v>17500</v>
          </cell>
          <cell r="AB832">
            <v>66660</v>
          </cell>
          <cell r="AC832">
            <v>0</v>
          </cell>
          <cell r="AD832">
            <v>66660</v>
          </cell>
          <cell r="AE832">
            <v>-407</v>
          </cell>
          <cell r="AF832">
            <v>76806</v>
          </cell>
          <cell r="AG832">
            <v>76399</v>
          </cell>
        </row>
        <row r="833">
          <cell r="A833" t="str">
            <v>843</v>
          </cell>
          <cell r="B833" t="str">
            <v>LENOX</v>
          </cell>
          <cell r="C833">
            <v>501736</v>
          </cell>
          <cell r="D833">
            <v>0</v>
          </cell>
          <cell r="E833">
            <v>501736</v>
          </cell>
          <cell r="F833">
            <v>0</v>
          </cell>
          <cell r="G833">
            <v>51887</v>
          </cell>
          <cell r="H833">
            <v>85060</v>
          </cell>
          <cell r="I833">
            <v>5250</v>
          </cell>
          <cell r="J833">
            <v>15714</v>
          </cell>
          <cell r="K833">
            <v>628390.46</v>
          </cell>
          <cell r="L833">
            <v>2228876</v>
          </cell>
          <cell r="M833">
            <v>0</v>
          </cell>
          <cell r="N833">
            <v>108500</v>
          </cell>
          <cell r="O833">
            <v>2800400</v>
          </cell>
          <cell r="P833">
            <v>77786</v>
          </cell>
          <cell r="Q833">
            <v>6503599.46</v>
          </cell>
          <cell r="R833">
            <v>206211</v>
          </cell>
          <cell r="S833">
            <v>304644</v>
          </cell>
          <cell r="T833">
            <v>89900</v>
          </cell>
          <cell r="U833">
            <v>310984</v>
          </cell>
          <cell r="V833">
            <v>59387</v>
          </cell>
          <cell r="W833">
            <v>132587</v>
          </cell>
          <cell r="X833">
            <v>71488</v>
          </cell>
          <cell r="Y833">
            <v>3222500</v>
          </cell>
          <cell r="Z833">
            <v>4397701</v>
          </cell>
          <cell r="AA833">
            <v>2049215</v>
          </cell>
          <cell r="AB833">
            <v>6446916</v>
          </cell>
          <cell r="AC833">
            <v>77786</v>
          </cell>
          <cell r="AD833">
            <v>6524702</v>
          </cell>
          <cell r="AE833">
            <v>-21102.540000000052</v>
          </cell>
          <cell r="AF833">
            <v>2755083</v>
          </cell>
          <cell r="AG833">
            <v>2733980.46</v>
          </cell>
        </row>
        <row r="834">
          <cell r="A834" t="str">
            <v>844</v>
          </cell>
          <cell r="B834" t="str">
            <v>NEW MARKET</v>
          </cell>
          <cell r="C834">
            <v>82911</v>
          </cell>
          <cell r="D834">
            <v>0</v>
          </cell>
          <cell r="E834">
            <v>82911</v>
          </cell>
          <cell r="F834">
            <v>0</v>
          </cell>
          <cell r="G834">
            <v>0</v>
          </cell>
          <cell r="H834">
            <v>27454</v>
          </cell>
          <cell r="I834">
            <v>1245</v>
          </cell>
          <cell r="J834">
            <v>18551</v>
          </cell>
          <cell r="K834">
            <v>57672</v>
          </cell>
          <cell r="L834">
            <v>157652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345485</v>
          </cell>
          <cell r="R834">
            <v>8326</v>
          </cell>
          <cell r="S834">
            <v>144267</v>
          </cell>
          <cell r="T834">
            <v>0</v>
          </cell>
          <cell r="U834">
            <v>34149</v>
          </cell>
          <cell r="V834">
            <v>0</v>
          </cell>
          <cell r="W834">
            <v>62802</v>
          </cell>
          <cell r="X834">
            <v>0</v>
          </cell>
          <cell r="Y834">
            <v>0</v>
          </cell>
          <cell r="Z834">
            <v>249544</v>
          </cell>
          <cell r="AA834">
            <v>95941</v>
          </cell>
          <cell r="AB834">
            <v>345485</v>
          </cell>
          <cell r="AC834">
            <v>0</v>
          </cell>
          <cell r="AD834">
            <v>345485</v>
          </cell>
          <cell r="AE834">
            <v>0</v>
          </cell>
          <cell r="AF834">
            <v>386732</v>
          </cell>
          <cell r="AG834">
            <v>386732</v>
          </cell>
        </row>
        <row r="835">
          <cell r="A835" t="str">
            <v>845</v>
          </cell>
          <cell r="B835" t="str">
            <v>SHARPSBURG</v>
          </cell>
          <cell r="C835">
            <v>13081</v>
          </cell>
          <cell r="D835">
            <v>0</v>
          </cell>
          <cell r="E835">
            <v>13081</v>
          </cell>
          <cell r="F835">
            <v>0</v>
          </cell>
          <cell r="G835">
            <v>0</v>
          </cell>
          <cell r="H835">
            <v>6297</v>
          </cell>
          <cell r="I835">
            <v>0</v>
          </cell>
          <cell r="J835">
            <v>310</v>
          </cell>
          <cell r="K835">
            <v>13400</v>
          </cell>
          <cell r="L835">
            <v>0</v>
          </cell>
          <cell r="M835">
            <v>0</v>
          </cell>
          <cell r="N835">
            <v>500</v>
          </cell>
          <cell r="O835">
            <v>0</v>
          </cell>
          <cell r="P835">
            <v>0</v>
          </cell>
          <cell r="Q835">
            <v>33588</v>
          </cell>
          <cell r="R835">
            <v>6700</v>
          </cell>
          <cell r="S835">
            <v>8600</v>
          </cell>
          <cell r="T835">
            <v>0</v>
          </cell>
          <cell r="U835">
            <v>6500</v>
          </cell>
          <cell r="V835">
            <v>0</v>
          </cell>
          <cell r="W835">
            <v>13350</v>
          </cell>
          <cell r="X835">
            <v>0</v>
          </cell>
          <cell r="Y835">
            <v>0</v>
          </cell>
          <cell r="Z835">
            <v>35150</v>
          </cell>
          <cell r="AA835">
            <v>0</v>
          </cell>
          <cell r="AB835">
            <v>35150</v>
          </cell>
          <cell r="AC835">
            <v>0</v>
          </cell>
          <cell r="AD835">
            <v>35150</v>
          </cell>
          <cell r="AE835">
            <v>-1562</v>
          </cell>
          <cell r="AF835">
            <v>47154</v>
          </cell>
          <cell r="AG835">
            <v>45592</v>
          </cell>
        </row>
        <row r="836">
          <cell r="A836" t="str">
            <v>846</v>
          </cell>
          <cell r="B836" t="str">
            <v>AFTON</v>
          </cell>
          <cell r="C836">
            <v>188546</v>
          </cell>
          <cell r="D836">
            <v>0</v>
          </cell>
          <cell r="E836">
            <v>188546</v>
          </cell>
          <cell r="F836">
            <v>0</v>
          </cell>
          <cell r="G836">
            <v>0</v>
          </cell>
          <cell r="H836">
            <v>92845</v>
          </cell>
          <cell r="I836">
            <v>1155</v>
          </cell>
          <cell r="J836">
            <v>4500</v>
          </cell>
          <cell r="K836">
            <v>105245</v>
          </cell>
          <cell r="L836">
            <v>1128426</v>
          </cell>
          <cell r="M836">
            <v>0</v>
          </cell>
          <cell r="N836">
            <v>11390</v>
          </cell>
          <cell r="O836">
            <v>0</v>
          </cell>
          <cell r="P836">
            <v>291508</v>
          </cell>
          <cell r="Q836">
            <v>1823615</v>
          </cell>
          <cell r="R836">
            <v>99490</v>
          </cell>
          <cell r="S836">
            <v>224484</v>
          </cell>
          <cell r="T836">
            <v>0</v>
          </cell>
          <cell r="U836">
            <v>93469</v>
          </cell>
          <cell r="V836">
            <v>500</v>
          </cell>
          <cell r="W836">
            <v>86034</v>
          </cell>
          <cell r="X836">
            <v>0</v>
          </cell>
          <cell r="Y836">
            <v>0</v>
          </cell>
          <cell r="Z836">
            <v>503977</v>
          </cell>
          <cell r="AA836">
            <v>912116</v>
          </cell>
          <cell r="AB836">
            <v>1416093</v>
          </cell>
          <cell r="AC836">
            <v>291508</v>
          </cell>
          <cell r="AD836">
            <v>1707601</v>
          </cell>
          <cell r="AE836">
            <v>116014</v>
          </cell>
          <cell r="AF836">
            <v>882593</v>
          </cell>
          <cell r="AG836">
            <v>998607</v>
          </cell>
        </row>
        <row r="837">
          <cell r="A837" t="str">
            <v>847</v>
          </cell>
          <cell r="B837" t="str">
            <v>ARISPE</v>
          </cell>
          <cell r="C837">
            <v>12358</v>
          </cell>
          <cell r="D837">
            <v>0</v>
          </cell>
          <cell r="E837">
            <v>12358</v>
          </cell>
          <cell r="F837">
            <v>0</v>
          </cell>
          <cell r="G837">
            <v>0</v>
          </cell>
          <cell r="H837">
            <v>10387</v>
          </cell>
          <cell r="I837">
            <v>390</v>
          </cell>
          <cell r="J837">
            <v>960</v>
          </cell>
          <cell r="K837">
            <v>8000</v>
          </cell>
          <cell r="L837">
            <v>0</v>
          </cell>
          <cell r="M837">
            <v>0</v>
          </cell>
          <cell r="N837">
            <v>600</v>
          </cell>
          <cell r="O837">
            <v>0</v>
          </cell>
          <cell r="P837">
            <v>0</v>
          </cell>
          <cell r="Q837">
            <v>32695</v>
          </cell>
          <cell r="R837">
            <v>1400</v>
          </cell>
          <cell r="S837">
            <v>13750</v>
          </cell>
          <cell r="T837">
            <v>0</v>
          </cell>
          <cell r="U837">
            <v>2150</v>
          </cell>
          <cell r="V837">
            <v>4000</v>
          </cell>
          <cell r="W837">
            <v>10400</v>
          </cell>
          <cell r="X837">
            <v>0</v>
          </cell>
          <cell r="Y837">
            <v>0</v>
          </cell>
          <cell r="Z837">
            <v>31700</v>
          </cell>
          <cell r="AA837">
            <v>0</v>
          </cell>
          <cell r="AB837">
            <v>31700</v>
          </cell>
          <cell r="AC837">
            <v>0</v>
          </cell>
          <cell r="AD837">
            <v>31700</v>
          </cell>
          <cell r="AE837">
            <v>995</v>
          </cell>
          <cell r="AF837">
            <v>154612</v>
          </cell>
          <cell r="AG837">
            <v>155607</v>
          </cell>
        </row>
        <row r="838">
          <cell r="A838" t="str">
            <v>848</v>
          </cell>
          <cell r="B838" t="str">
            <v>CRESTON</v>
          </cell>
          <cell r="C838">
            <v>2865679</v>
          </cell>
          <cell r="D838">
            <v>0</v>
          </cell>
          <cell r="E838">
            <v>2865679</v>
          </cell>
          <cell r="F838">
            <v>0</v>
          </cell>
          <cell r="G838">
            <v>278185</v>
          </cell>
          <cell r="H838">
            <v>1020455</v>
          </cell>
          <cell r="I838">
            <v>44800</v>
          </cell>
          <cell r="J838">
            <v>83200</v>
          </cell>
          <cell r="K838">
            <v>2132523.6</v>
          </cell>
          <cell r="L838">
            <v>5584995</v>
          </cell>
          <cell r="M838">
            <v>5000</v>
          </cell>
          <cell r="N838">
            <v>750100</v>
          </cell>
          <cell r="O838">
            <v>3052500</v>
          </cell>
          <cell r="P838">
            <v>5743741</v>
          </cell>
          <cell r="Q838">
            <v>21561178.600000001</v>
          </cell>
          <cell r="R838">
            <v>1805261</v>
          </cell>
          <cell r="S838">
            <v>2225754</v>
          </cell>
          <cell r="T838">
            <v>0</v>
          </cell>
          <cell r="U838">
            <v>748705</v>
          </cell>
          <cell r="V838">
            <v>43600</v>
          </cell>
          <cell r="W838">
            <v>2283414</v>
          </cell>
          <cell r="X838">
            <v>779720</v>
          </cell>
          <cell r="Y838">
            <v>3200000</v>
          </cell>
          <cell r="Z838">
            <v>11086454</v>
          </cell>
          <cell r="AA838">
            <v>5687227</v>
          </cell>
          <cell r="AB838">
            <v>16773681</v>
          </cell>
          <cell r="AC838">
            <v>5743741</v>
          </cell>
          <cell r="AD838">
            <v>22517422</v>
          </cell>
          <cell r="AE838">
            <v>-956243.39999999944</v>
          </cell>
          <cell r="AF838">
            <v>11028520</v>
          </cell>
          <cell r="AG838">
            <v>10072276.600000001</v>
          </cell>
        </row>
        <row r="839">
          <cell r="A839" t="str">
            <v>849</v>
          </cell>
          <cell r="B839" t="str">
            <v>CROMWELL</v>
          </cell>
          <cell r="C839">
            <v>20087</v>
          </cell>
          <cell r="D839">
            <v>0</v>
          </cell>
          <cell r="E839">
            <v>20087</v>
          </cell>
          <cell r="F839">
            <v>0</v>
          </cell>
          <cell r="G839">
            <v>0</v>
          </cell>
          <cell r="H839">
            <v>11104</v>
          </cell>
          <cell r="I839">
            <v>390</v>
          </cell>
          <cell r="J839">
            <v>175</v>
          </cell>
          <cell r="K839">
            <v>8700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40456</v>
          </cell>
          <cell r="R839">
            <v>1400</v>
          </cell>
          <cell r="S839">
            <v>13500</v>
          </cell>
          <cell r="T839">
            <v>0</v>
          </cell>
          <cell r="U839">
            <v>3950</v>
          </cell>
          <cell r="V839">
            <v>400</v>
          </cell>
          <cell r="W839">
            <v>18000</v>
          </cell>
          <cell r="X839">
            <v>0</v>
          </cell>
          <cell r="Y839">
            <v>0</v>
          </cell>
          <cell r="Z839">
            <v>37250</v>
          </cell>
          <cell r="AA839">
            <v>0</v>
          </cell>
          <cell r="AB839">
            <v>37250</v>
          </cell>
          <cell r="AC839">
            <v>0</v>
          </cell>
          <cell r="AD839">
            <v>37250</v>
          </cell>
          <cell r="AE839">
            <v>3206</v>
          </cell>
          <cell r="AF839">
            <v>84206</v>
          </cell>
          <cell r="AG839">
            <v>87412</v>
          </cell>
        </row>
        <row r="840">
          <cell r="A840" t="str">
            <v>851</v>
          </cell>
          <cell r="B840" t="str">
            <v>LORIMOR</v>
          </cell>
          <cell r="C840">
            <v>74671</v>
          </cell>
          <cell r="D840">
            <v>0</v>
          </cell>
          <cell r="E840">
            <v>74671</v>
          </cell>
          <cell r="F840">
            <v>0</v>
          </cell>
          <cell r="G840">
            <v>0</v>
          </cell>
          <cell r="H840">
            <v>35901</v>
          </cell>
          <cell r="I840">
            <v>200</v>
          </cell>
          <cell r="J840">
            <v>1350</v>
          </cell>
          <cell r="K840">
            <v>61307</v>
          </cell>
          <cell r="L840">
            <v>223592</v>
          </cell>
          <cell r="M840">
            <v>0</v>
          </cell>
          <cell r="N840">
            <v>7200</v>
          </cell>
          <cell r="O840">
            <v>0</v>
          </cell>
          <cell r="P840">
            <v>31244</v>
          </cell>
          <cell r="Q840">
            <v>435465</v>
          </cell>
          <cell r="R840">
            <v>28450</v>
          </cell>
          <cell r="S840">
            <v>91200</v>
          </cell>
          <cell r="T840">
            <v>0</v>
          </cell>
          <cell r="U840">
            <v>15050</v>
          </cell>
          <cell r="V840">
            <v>5000</v>
          </cell>
          <cell r="W840">
            <v>78900</v>
          </cell>
          <cell r="X840">
            <v>16297</v>
          </cell>
          <cell r="Y840">
            <v>0</v>
          </cell>
          <cell r="Z840">
            <v>234897</v>
          </cell>
          <cell r="AA840">
            <v>181671</v>
          </cell>
          <cell r="AB840">
            <v>416568</v>
          </cell>
          <cell r="AC840">
            <v>31244</v>
          </cell>
          <cell r="AD840">
            <v>447812</v>
          </cell>
          <cell r="AE840">
            <v>-12347</v>
          </cell>
          <cell r="AF840">
            <v>383818</v>
          </cell>
          <cell r="AG840">
            <v>371471</v>
          </cell>
        </row>
        <row r="841">
          <cell r="A841" t="str">
            <v>852</v>
          </cell>
          <cell r="B841" t="str">
            <v>SHANNON CITY</v>
          </cell>
          <cell r="C841">
            <v>6367</v>
          </cell>
          <cell r="D841">
            <v>0</v>
          </cell>
          <cell r="E841">
            <v>6367</v>
          </cell>
          <cell r="F841">
            <v>0</v>
          </cell>
          <cell r="G841">
            <v>0</v>
          </cell>
          <cell r="H841">
            <v>6358</v>
          </cell>
          <cell r="I841">
            <v>0</v>
          </cell>
          <cell r="J841">
            <v>150</v>
          </cell>
          <cell r="K841">
            <v>6514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2350</v>
          </cell>
          <cell r="Q841">
            <v>21739</v>
          </cell>
          <cell r="R841">
            <v>538</v>
          </cell>
          <cell r="S841">
            <v>9700</v>
          </cell>
          <cell r="T841">
            <v>0</v>
          </cell>
          <cell r="U841">
            <v>1900</v>
          </cell>
          <cell r="V841">
            <v>0</v>
          </cell>
          <cell r="W841">
            <v>6150</v>
          </cell>
          <cell r="X841">
            <v>0</v>
          </cell>
          <cell r="Y841">
            <v>0</v>
          </cell>
          <cell r="Z841">
            <v>18288</v>
          </cell>
          <cell r="AA841">
            <v>0</v>
          </cell>
          <cell r="AB841">
            <v>18288</v>
          </cell>
          <cell r="AC841">
            <v>2350</v>
          </cell>
          <cell r="AD841">
            <v>20638</v>
          </cell>
          <cell r="AE841">
            <v>1101</v>
          </cell>
          <cell r="AF841">
            <v>46996</v>
          </cell>
          <cell r="AG841">
            <v>48097</v>
          </cell>
        </row>
        <row r="842">
          <cell r="A842" t="str">
            <v>853</v>
          </cell>
          <cell r="B842" t="str">
            <v>THAYER</v>
          </cell>
          <cell r="C842">
            <v>4181</v>
          </cell>
          <cell r="D842">
            <v>0</v>
          </cell>
          <cell r="E842">
            <v>4181</v>
          </cell>
          <cell r="F842">
            <v>0</v>
          </cell>
          <cell r="G842">
            <v>0</v>
          </cell>
          <cell r="H842">
            <v>5994</v>
          </cell>
          <cell r="I842">
            <v>12</v>
          </cell>
          <cell r="J842">
            <v>0</v>
          </cell>
          <cell r="K842">
            <v>5400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15587</v>
          </cell>
          <cell r="R842">
            <v>300</v>
          </cell>
          <cell r="S842">
            <v>5990</v>
          </cell>
          <cell r="T842">
            <v>0</v>
          </cell>
          <cell r="U842">
            <v>1637</v>
          </cell>
          <cell r="V842">
            <v>0</v>
          </cell>
          <cell r="W842">
            <v>7660</v>
          </cell>
          <cell r="X842">
            <v>0</v>
          </cell>
          <cell r="Y842">
            <v>0</v>
          </cell>
          <cell r="Z842">
            <v>15587</v>
          </cell>
          <cell r="AA842">
            <v>0</v>
          </cell>
          <cell r="AB842">
            <v>15587</v>
          </cell>
          <cell r="AC842">
            <v>0</v>
          </cell>
          <cell r="AD842">
            <v>15587</v>
          </cell>
          <cell r="AE842">
            <v>0</v>
          </cell>
          <cell r="AF842">
            <v>32395</v>
          </cell>
          <cell r="AG842">
            <v>32395</v>
          </cell>
        </row>
        <row r="843">
          <cell r="A843" t="str">
            <v>854</v>
          </cell>
          <cell r="B843" t="str">
            <v>BIRMINGHAM</v>
          </cell>
          <cell r="C843">
            <v>64621</v>
          </cell>
          <cell r="D843">
            <v>0</v>
          </cell>
          <cell r="E843">
            <v>64621</v>
          </cell>
          <cell r="F843">
            <v>0</v>
          </cell>
          <cell r="G843">
            <v>0</v>
          </cell>
          <cell r="H843">
            <v>31348</v>
          </cell>
          <cell r="I843">
            <v>250</v>
          </cell>
          <cell r="J843">
            <v>4000</v>
          </cell>
          <cell r="K843">
            <v>45000</v>
          </cell>
          <cell r="L843">
            <v>274000</v>
          </cell>
          <cell r="M843">
            <v>0</v>
          </cell>
          <cell r="N843">
            <v>0</v>
          </cell>
          <cell r="O843">
            <v>3000</v>
          </cell>
          <cell r="P843">
            <v>0</v>
          </cell>
          <cell r="Q843">
            <v>422219</v>
          </cell>
          <cell r="R843">
            <v>23725</v>
          </cell>
          <cell r="S843">
            <v>41300</v>
          </cell>
          <cell r="T843">
            <v>0</v>
          </cell>
          <cell r="U843">
            <v>25500</v>
          </cell>
          <cell r="V843">
            <v>0</v>
          </cell>
          <cell r="W843">
            <v>68000</v>
          </cell>
          <cell r="X843">
            <v>0</v>
          </cell>
          <cell r="Y843">
            <v>0</v>
          </cell>
          <cell r="Z843">
            <v>158525</v>
          </cell>
          <cell r="AA843">
            <v>284240</v>
          </cell>
          <cell r="AB843">
            <v>442765</v>
          </cell>
          <cell r="AC843">
            <v>0</v>
          </cell>
          <cell r="AD843">
            <v>442765</v>
          </cell>
          <cell r="AE843">
            <v>-20546</v>
          </cell>
          <cell r="AF843">
            <v>650623</v>
          </cell>
          <cell r="AG843">
            <v>630077</v>
          </cell>
        </row>
        <row r="844">
          <cell r="A844" t="str">
            <v>855</v>
          </cell>
          <cell r="B844" t="str">
            <v>BONAPARTE</v>
          </cell>
          <cell r="C844">
            <v>66803</v>
          </cell>
          <cell r="D844">
            <v>0</v>
          </cell>
          <cell r="E844">
            <v>66803</v>
          </cell>
          <cell r="F844">
            <v>0</v>
          </cell>
          <cell r="G844">
            <v>0</v>
          </cell>
          <cell r="H844">
            <v>3181</v>
          </cell>
          <cell r="I844">
            <v>1540</v>
          </cell>
          <cell r="J844">
            <v>15775</v>
          </cell>
          <cell r="K844">
            <v>436707</v>
          </cell>
          <cell r="L844">
            <v>233860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757866</v>
          </cell>
          <cell r="R844">
            <v>35385</v>
          </cell>
          <cell r="S844">
            <v>508205</v>
          </cell>
          <cell r="T844">
            <v>0</v>
          </cell>
          <cell r="U844">
            <v>41576</v>
          </cell>
          <cell r="V844">
            <v>875</v>
          </cell>
          <cell r="W844">
            <v>46690</v>
          </cell>
          <cell r="X844">
            <v>0</v>
          </cell>
          <cell r="Y844">
            <v>0</v>
          </cell>
          <cell r="Z844">
            <v>632731</v>
          </cell>
          <cell r="AA844">
            <v>222897</v>
          </cell>
          <cell r="AB844">
            <v>855628</v>
          </cell>
          <cell r="AC844">
            <v>0</v>
          </cell>
          <cell r="AD844">
            <v>855628</v>
          </cell>
          <cell r="AE844">
            <v>-97762</v>
          </cell>
          <cell r="AF844">
            <v>355913</v>
          </cell>
          <cell r="AG844">
            <v>258151</v>
          </cell>
        </row>
        <row r="845">
          <cell r="A845" t="str">
            <v>856</v>
          </cell>
          <cell r="B845" t="str">
            <v>CANTRIL</v>
          </cell>
          <cell r="C845">
            <v>58204</v>
          </cell>
          <cell r="D845">
            <v>0</v>
          </cell>
          <cell r="E845">
            <v>58204</v>
          </cell>
          <cell r="F845">
            <v>0</v>
          </cell>
          <cell r="G845">
            <v>0</v>
          </cell>
          <cell r="H845">
            <v>16500</v>
          </cell>
          <cell r="I845">
            <v>0</v>
          </cell>
          <cell r="J845">
            <v>275</v>
          </cell>
          <cell r="K845">
            <v>25640</v>
          </cell>
          <cell r="L845">
            <v>103000</v>
          </cell>
          <cell r="M845">
            <v>0</v>
          </cell>
          <cell r="N845">
            <v>1000</v>
          </cell>
          <cell r="O845">
            <v>0</v>
          </cell>
          <cell r="P845">
            <v>0</v>
          </cell>
          <cell r="Q845">
            <v>204619</v>
          </cell>
          <cell r="R845">
            <v>10607</v>
          </cell>
          <cell r="S845">
            <v>63340</v>
          </cell>
          <cell r="T845">
            <v>0</v>
          </cell>
          <cell r="U845">
            <v>16250</v>
          </cell>
          <cell r="V845">
            <v>500</v>
          </cell>
          <cell r="W845">
            <v>32451</v>
          </cell>
          <cell r="X845">
            <v>0</v>
          </cell>
          <cell r="Y845">
            <v>0</v>
          </cell>
          <cell r="Z845">
            <v>123148</v>
          </cell>
          <cell r="AA845">
            <v>80800</v>
          </cell>
          <cell r="AB845">
            <v>203948</v>
          </cell>
          <cell r="AC845">
            <v>0</v>
          </cell>
          <cell r="AD845">
            <v>203948</v>
          </cell>
          <cell r="AE845">
            <v>671</v>
          </cell>
          <cell r="AF845">
            <v>95254</v>
          </cell>
          <cell r="AG845">
            <v>95925</v>
          </cell>
        </row>
        <row r="846">
          <cell r="A846" t="str">
            <v>857</v>
          </cell>
          <cell r="B846" t="str">
            <v>FARMINGTON</v>
          </cell>
          <cell r="C846">
            <v>116400</v>
          </cell>
          <cell r="D846">
            <v>0</v>
          </cell>
          <cell r="E846">
            <v>116400</v>
          </cell>
          <cell r="F846">
            <v>0</v>
          </cell>
          <cell r="G846">
            <v>0</v>
          </cell>
          <cell r="H846">
            <v>51161</v>
          </cell>
          <cell r="I846">
            <v>1500</v>
          </cell>
          <cell r="J846">
            <v>20100</v>
          </cell>
          <cell r="K846">
            <v>111765</v>
          </cell>
          <cell r="L846">
            <v>365600</v>
          </cell>
          <cell r="M846">
            <v>0</v>
          </cell>
          <cell r="N846">
            <v>5800</v>
          </cell>
          <cell r="O846">
            <v>0</v>
          </cell>
          <cell r="P846">
            <v>101200</v>
          </cell>
          <cell r="Q846">
            <v>773526</v>
          </cell>
          <cell r="R846">
            <v>49900</v>
          </cell>
          <cell r="S846">
            <v>135900</v>
          </cell>
          <cell r="T846">
            <v>0</v>
          </cell>
          <cell r="U846">
            <v>147150</v>
          </cell>
          <cell r="V846">
            <v>0</v>
          </cell>
          <cell r="W846">
            <v>161300</v>
          </cell>
          <cell r="X846">
            <v>0</v>
          </cell>
          <cell r="Y846">
            <v>0</v>
          </cell>
          <cell r="Z846">
            <v>494250</v>
          </cell>
          <cell r="AA846">
            <v>180250</v>
          </cell>
          <cell r="AB846">
            <v>674500</v>
          </cell>
          <cell r="AC846">
            <v>101200</v>
          </cell>
          <cell r="AD846">
            <v>775700</v>
          </cell>
          <cell r="AE846">
            <v>-2174</v>
          </cell>
          <cell r="AF846">
            <v>103076</v>
          </cell>
          <cell r="AG846">
            <v>100902</v>
          </cell>
        </row>
        <row r="847">
          <cell r="A847" t="str">
            <v>858</v>
          </cell>
          <cell r="B847" t="str">
            <v>KEOSAUQUA</v>
          </cell>
          <cell r="C847">
            <v>247741</v>
          </cell>
          <cell r="D847">
            <v>0</v>
          </cell>
          <cell r="E847">
            <v>247741</v>
          </cell>
          <cell r="F847">
            <v>0</v>
          </cell>
          <cell r="G847">
            <v>0</v>
          </cell>
          <cell r="H847">
            <v>85951</v>
          </cell>
          <cell r="I847">
            <v>3450</v>
          </cell>
          <cell r="J847">
            <v>17000</v>
          </cell>
          <cell r="K847">
            <v>491534</v>
          </cell>
          <cell r="L847">
            <v>2561795</v>
          </cell>
          <cell r="M847">
            <v>0</v>
          </cell>
          <cell r="N847">
            <v>434600</v>
          </cell>
          <cell r="O847">
            <v>0</v>
          </cell>
          <cell r="P847">
            <v>451904</v>
          </cell>
          <cell r="Q847">
            <v>4293975</v>
          </cell>
          <cell r="R847">
            <v>45580</v>
          </cell>
          <cell r="S847">
            <v>431150</v>
          </cell>
          <cell r="T847">
            <v>0</v>
          </cell>
          <cell r="U847">
            <v>661250</v>
          </cell>
          <cell r="V847">
            <v>50100</v>
          </cell>
          <cell r="W847">
            <v>126490</v>
          </cell>
          <cell r="X847">
            <v>0</v>
          </cell>
          <cell r="Y847">
            <v>0</v>
          </cell>
          <cell r="Z847">
            <v>1314570</v>
          </cell>
          <cell r="AA847">
            <v>2630140</v>
          </cell>
          <cell r="AB847">
            <v>3944710</v>
          </cell>
          <cell r="AC847">
            <v>451904</v>
          </cell>
          <cell r="AD847">
            <v>4396614</v>
          </cell>
          <cell r="AE847">
            <v>-102639</v>
          </cell>
          <cell r="AF847">
            <v>2036479</v>
          </cell>
          <cell r="AG847">
            <v>1933840</v>
          </cell>
        </row>
        <row r="848">
          <cell r="A848" t="str">
            <v>859</v>
          </cell>
          <cell r="B848" t="str">
            <v>MILTON</v>
          </cell>
          <cell r="C848">
            <v>67116</v>
          </cell>
          <cell r="D848">
            <v>0</v>
          </cell>
          <cell r="E848">
            <v>67116</v>
          </cell>
          <cell r="F848">
            <v>0</v>
          </cell>
          <cell r="G848">
            <v>0</v>
          </cell>
          <cell r="H848">
            <v>28300</v>
          </cell>
          <cell r="I848">
            <v>250</v>
          </cell>
          <cell r="J848">
            <v>500</v>
          </cell>
          <cell r="K848">
            <v>42000</v>
          </cell>
          <cell r="L848">
            <v>162500</v>
          </cell>
          <cell r="M848">
            <v>0</v>
          </cell>
          <cell r="N848">
            <v>1000</v>
          </cell>
          <cell r="O848">
            <v>0</v>
          </cell>
          <cell r="P848">
            <v>0</v>
          </cell>
          <cell r="Q848">
            <v>301666</v>
          </cell>
          <cell r="R848">
            <v>26336</v>
          </cell>
          <cell r="S848">
            <v>90300</v>
          </cell>
          <cell r="T848">
            <v>0</v>
          </cell>
          <cell r="U848">
            <v>14225</v>
          </cell>
          <cell r="V848">
            <v>1500</v>
          </cell>
          <cell r="W848">
            <v>45575</v>
          </cell>
          <cell r="X848">
            <v>0</v>
          </cell>
          <cell r="Y848">
            <v>0</v>
          </cell>
          <cell r="Z848">
            <v>177936</v>
          </cell>
          <cell r="AA848">
            <v>119803</v>
          </cell>
          <cell r="AB848">
            <v>297739</v>
          </cell>
          <cell r="AC848">
            <v>0</v>
          </cell>
          <cell r="AD848">
            <v>297739</v>
          </cell>
          <cell r="AE848">
            <v>3927</v>
          </cell>
          <cell r="AF848">
            <v>114389</v>
          </cell>
          <cell r="AG848">
            <v>118316</v>
          </cell>
        </row>
        <row r="849">
          <cell r="A849" t="str">
            <v>861</v>
          </cell>
          <cell r="B849" t="str">
            <v>STOCKPORT</v>
          </cell>
          <cell r="C849">
            <v>31983</v>
          </cell>
          <cell r="D849">
            <v>0</v>
          </cell>
          <cell r="E849">
            <v>31983</v>
          </cell>
          <cell r="F849">
            <v>0</v>
          </cell>
          <cell r="G849">
            <v>0</v>
          </cell>
          <cell r="H849">
            <v>21231</v>
          </cell>
          <cell r="I849">
            <v>0</v>
          </cell>
          <cell r="J849">
            <v>0</v>
          </cell>
          <cell r="K849">
            <v>49755</v>
          </cell>
          <cell r="L849">
            <v>92000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194969</v>
          </cell>
          <cell r="R849">
            <v>15790</v>
          </cell>
          <cell r="S849">
            <v>52900</v>
          </cell>
          <cell r="T849">
            <v>0</v>
          </cell>
          <cell r="U849">
            <v>14150</v>
          </cell>
          <cell r="V849">
            <v>100</v>
          </cell>
          <cell r="W849">
            <v>24700</v>
          </cell>
          <cell r="X849">
            <v>0</v>
          </cell>
          <cell r="Y849">
            <v>0</v>
          </cell>
          <cell r="Z849">
            <v>107640</v>
          </cell>
          <cell r="AA849">
            <v>86000</v>
          </cell>
          <cell r="AB849">
            <v>193640</v>
          </cell>
          <cell r="AC849">
            <v>0</v>
          </cell>
          <cell r="AD849">
            <v>193640</v>
          </cell>
          <cell r="AE849">
            <v>1329</v>
          </cell>
          <cell r="AF849">
            <v>125187</v>
          </cell>
          <cell r="AG849">
            <v>126516</v>
          </cell>
        </row>
        <row r="850">
          <cell r="A850" t="str">
            <v>862</v>
          </cell>
          <cell r="B850" t="str">
            <v>AGENCY</v>
          </cell>
          <cell r="C850">
            <v>113409</v>
          </cell>
          <cell r="D850">
            <v>0</v>
          </cell>
          <cell r="E850">
            <v>113409</v>
          </cell>
          <cell r="F850">
            <v>0</v>
          </cell>
          <cell r="G850">
            <v>0</v>
          </cell>
          <cell r="H850">
            <v>87641</v>
          </cell>
          <cell r="I850">
            <v>300</v>
          </cell>
          <cell r="J850">
            <v>20640</v>
          </cell>
          <cell r="K850">
            <v>75000</v>
          </cell>
          <cell r="L850">
            <v>210200</v>
          </cell>
          <cell r="M850">
            <v>0</v>
          </cell>
          <cell r="N850">
            <v>4400</v>
          </cell>
          <cell r="O850">
            <v>0</v>
          </cell>
          <cell r="P850">
            <v>0</v>
          </cell>
          <cell r="Q850">
            <v>511590</v>
          </cell>
          <cell r="R850">
            <v>10000</v>
          </cell>
          <cell r="S850">
            <v>166850</v>
          </cell>
          <cell r="T850">
            <v>1000</v>
          </cell>
          <cell r="U850">
            <v>48000</v>
          </cell>
          <cell r="V850">
            <v>0</v>
          </cell>
          <cell r="W850">
            <v>86890</v>
          </cell>
          <cell r="X850">
            <v>0</v>
          </cell>
          <cell r="Y850">
            <v>0</v>
          </cell>
          <cell r="Z850">
            <v>312740</v>
          </cell>
          <cell r="AA850">
            <v>202600</v>
          </cell>
          <cell r="AB850">
            <v>515340</v>
          </cell>
          <cell r="AC850">
            <v>0</v>
          </cell>
          <cell r="AD850">
            <v>515340</v>
          </cell>
          <cell r="AE850">
            <v>-3750</v>
          </cell>
          <cell r="AF850">
            <v>329577</v>
          </cell>
          <cell r="AG850">
            <v>325827</v>
          </cell>
        </row>
        <row r="851">
          <cell r="A851" t="str">
            <v>863</v>
          </cell>
          <cell r="B851" t="str">
            <v>BLAKESBURG</v>
          </cell>
          <cell r="C851">
            <v>53513</v>
          </cell>
          <cell r="D851">
            <v>0</v>
          </cell>
          <cell r="E851">
            <v>53513</v>
          </cell>
          <cell r="F851">
            <v>0</v>
          </cell>
          <cell r="G851">
            <v>0</v>
          </cell>
          <cell r="H851">
            <v>32930</v>
          </cell>
          <cell r="I851">
            <v>750</v>
          </cell>
          <cell r="J851">
            <v>3000</v>
          </cell>
          <cell r="K851">
            <v>36983</v>
          </cell>
          <cell r="L851">
            <v>75000</v>
          </cell>
          <cell r="M851">
            <v>0</v>
          </cell>
          <cell r="N851">
            <v>24000</v>
          </cell>
          <cell r="O851">
            <v>0</v>
          </cell>
          <cell r="P851">
            <v>0</v>
          </cell>
          <cell r="Q851">
            <v>226176</v>
          </cell>
          <cell r="R851">
            <v>42000</v>
          </cell>
          <cell r="S851">
            <v>54800</v>
          </cell>
          <cell r="T851">
            <v>0</v>
          </cell>
          <cell r="U851">
            <v>29500</v>
          </cell>
          <cell r="V851">
            <v>0</v>
          </cell>
          <cell r="W851">
            <v>45300</v>
          </cell>
          <cell r="X851">
            <v>0</v>
          </cell>
          <cell r="Y851">
            <v>0</v>
          </cell>
          <cell r="Z851">
            <v>171600</v>
          </cell>
          <cell r="AA851">
            <v>75000</v>
          </cell>
          <cell r="AB851">
            <v>246600</v>
          </cell>
          <cell r="AC851">
            <v>0</v>
          </cell>
          <cell r="AD851">
            <v>246600</v>
          </cell>
          <cell r="AE851">
            <v>-20424</v>
          </cell>
          <cell r="AF851">
            <v>35381</v>
          </cell>
          <cell r="AG851">
            <v>14957</v>
          </cell>
        </row>
        <row r="852">
          <cell r="A852" t="str">
            <v>864</v>
          </cell>
          <cell r="B852" t="str">
            <v>CHILLICOTHE</v>
          </cell>
          <cell r="C852">
            <v>12026</v>
          </cell>
          <cell r="D852">
            <v>0</v>
          </cell>
          <cell r="E852">
            <v>12026</v>
          </cell>
          <cell r="F852">
            <v>0</v>
          </cell>
          <cell r="G852">
            <v>0</v>
          </cell>
          <cell r="H852">
            <v>10877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22903</v>
          </cell>
          <cell r="R852">
            <v>4725</v>
          </cell>
          <cell r="S852">
            <v>43700</v>
          </cell>
          <cell r="T852">
            <v>0</v>
          </cell>
          <cell r="U852">
            <v>5317</v>
          </cell>
          <cell r="V852">
            <v>3500</v>
          </cell>
          <cell r="W852">
            <v>18250</v>
          </cell>
          <cell r="X852">
            <v>0</v>
          </cell>
          <cell r="Y852">
            <v>0</v>
          </cell>
          <cell r="Z852">
            <v>75492</v>
          </cell>
          <cell r="AA852">
            <v>0</v>
          </cell>
          <cell r="AB852">
            <v>75492</v>
          </cell>
          <cell r="AC852">
            <v>0</v>
          </cell>
          <cell r="AD852">
            <v>75492</v>
          </cell>
          <cell r="AE852">
            <v>-52589</v>
          </cell>
          <cell r="AF852">
            <v>77575</v>
          </cell>
          <cell r="AG852">
            <v>24986</v>
          </cell>
        </row>
        <row r="853">
          <cell r="A853" t="str">
            <v>865</v>
          </cell>
          <cell r="B853" t="str">
            <v>EDDYVILLE</v>
          </cell>
          <cell r="C853">
            <v>329233</v>
          </cell>
          <cell r="D853">
            <v>0</v>
          </cell>
          <cell r="E853">
            <v>329233</v>
          </cell>
          <cell r="F853">
            <v>0</v>
          </cell>
          <cell r="G853">
            <v>0</v>
          </cell>
          <cell r="H853">
            <v>121185</v>
          </cell>
          <cell r="I853">
            <v>2595</v>
          </cell>
          <cell r="J853">
            <v>1800</v>
          </cell>
          <cell r="K853">
            <v>156268</v>
          </cell>
          <cell r="L853">
            <v>361373</v>
          </cell>
          <cell r="M853">
            <v>0</v>
          </cell>
          <cell r="N853">
            <v>95000</v>
          </cell>
          <cell r="O853">
            <v>0</v>
          </cell>
          <cell r="P853">
            <v>8300</v>
          </cell>
          <cell r="Q853">
            <v>1075754</v>
          </cell>
          <cell r="R853">
            <v>76607</v>
          </cell>
          <cell r="S853">
            <v>331206</v>
          </cell>
          <cell r="T853">
            <v>0</v>
          </cell>
          <cell r="U853">
            <v>94500</v>
          </cell>
          <cell r="V853">
            <v>23837</v>
          </cell>
          <cell r="W853">
            <v>96358</v>
          </cell>
          <cell r="X853">
            <v>99573</v>
          </cell>
          <cell r="Y853">
            <v>0</v>
          </cell>
          <cell r="Z853">
            <v>722081</v>
          </cell>
          <cell r="AA853">
            <v>344373</v>
          </cell>
          <cell r="AB853">
            <v>1066454</v>
          </cell>
          <cell r="AC853">
            <v>8300</v>
          </cell>
          <cell r="AD853">
            <v>1074754</v>
          </cell>
          <cell r="AE853">
            <v>1000</v>
          </cell>
          <cell r="AF853">
            <v>1798228</v>
          </cell>
          <cell r="AG853">
            <v>1799228</v>
          </cell>
        </row>
        <row r="854">
          <cell r="A854" t="str">
            <v>866</v>
          </cell>
          <cell r="B854" t="str">
            <v>ELDON</v>
          </cell>
          <cell r="C854">
            <v>193037</v>
          </cell>
          <cell r="D854">
            <v>0</v>
          </cell>
          <cell r="E854">
            <v>193037</v>
          </cell>
          <cell r="F854">
            <v>0</v>
          </cell>
          <cell r="G854">
            <v>0</v>
          </cell>
          <cell r="H854">
            <v>119516</v>
          </cell>
          <cell r="I854">
            <v>2015</v>
          </cell>
          <cell r="J854">
            <v>1500</v>
          </cell>
          <cell r="K854">
            <v>126777</v>
          </cell>
          <cell r="L854">
            <v>333846</v>
          </cell>
          <cell r="M854">
            <v>0</v>
          </cell>
          <cell r="N854">
            <v>88300</v>
          </cell>
          <cell r="O854">
            <v>0</v>
          </cell>
          <cell r="P854">
            <v>0</v>
          </cell>
          <cell r="Q854">
            <v>864991</v>
          </cell>
          <cell r="R854">
            <v>63896</v>
          </cell>
          <cell r="S854">
            <v>115777</v>
          </cell>
          <cell r="T854">
            <v>0</v>
          </cell>
          <cell r="U854">
            <v>101953</v>
          </cell>
          <cell r="V854">
            <v>0</v>
          </cell>
          <cell r="W854">
            <v>264708</v>
          </cell>
          <cell r="X854">
            <v>19853</v>
          </cell>
          <cell r="Y854">
            <v>0</v>
          </cell>
          <cell r="Z854">
            <v>566187</v>
          </cell>
          <cell r="AA854">
            <v>321846</v>
          </cell>
          <cell r="AB854">
            <v>888033</v>
          </cell>
          <cell r="AC854">
            <v>0</v>
          </cell>
          <cell r="AD854">
            <v>888033</v>
          </cell>
          <cell r="AE854">
            <v>-23042</v>
          </cell>
          <cell r="AF854">
            <v>434405</v>
          </cell>
          <cell r="AG854">
            <v>411363</v>
          </cell>
        </row>
        <row r="855">
          <cell r="A855" t="str">
            <v>867</v>
          </cell>
          <cell r="B855" t="str">
            <v>KIRKVILLE</v>
          </cell>
          <cell r="C855">
            <v>24457</v>
          </cell>
          <cell r="D855">
            <v>0</v>
          </cell>
          <cell r="E855">
            <v>24457</v>
          </cell>
          <cell r="F855">
            <v>0</v>
          </cell>
          <cell r="G855">
            <v>0</v>
          </cell>
          <cell r="H855">
            <v>21983</v>
          </cell>
          <cell r="I855">
            <v>0</v>
          </cell>
          <cell r="J855">
            <v>0</v>
          </cell>
          <cell r="K855">
            <v>19962</v>
          </cell>
          <cell r="L855">
            <v>12000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78402</v>
          </cell>
          <cell r="R855">
            <v>8200</v>
          </cell>
          <cell r="S855">
            <v>39602</v>
          </cell>
          <cell r="T855">
            <v>0</v>
          </cell>
          <cell r="U855">
            <v>2000</v>
          </cell>
          <cell r="V855">
            <v>0</v>
          </cell>
          <cell r="W855">
            <v>21600</v>
          </cell>
          <cell r="X855">
            <v>0</v>
          </cell>
          <cell r="Y855">
            <v>0</v>
          </cell>
          <cell r="Z855">
            <v>71402</v>
          </cell>
          <cell r="AA855">
            <v>12000</v>
          </cell>
          <cell r="AB855">
            <v>83402</v>
          </cell>
          <cell r="AC855">
            <v>0</v>
          </cell>
          <cell r="AD855">
            <v>83402</v>
          </cell>
          <cell r="AE855">
            <v>-5000</v>
          </cell>
          <cell r="AF855">
            <v>113176</v>
          </cell>
          <cell r="AG855">
            <v>108176</v>
          </cell>
        </row>
        <row r="856">
          <cell r="A856" t="str">
            <v>868</v>
          </cell>
          <cell r="B856" t="str">
            <v>OTTUMWA</v>
          </cell>
          <cell r="C856">
            <v>13488312</v>
          </cell>
          <cell r="D856">
            <v>10000</v>
          </cell>
          <cell r="E856">
            <v>13478312</v>
          </cell>
          <cell r="F856">
            <v>0</v>
          </cell>
          <cell r="G856">
            <v>775423</v>
          </cell>
          <cell r="H856">
            <v>4438704</v>
          </cell>
          <cell r="I856">
            <v>273500</v>
          </cell>
          <cell r="J856">
            <v>675038</v>
          </cell>
          <cell r="K856">
            <v>20509607.149999999</v>
          </cell>
          <cell r="L856">
            <v>16555417</v>
          </cell>
          <cell r="M856">
            <v>42000</v>
          </cell>
          <cell r="N856">
            <v>937600</v>
          </cell>
          <cell r="O856">
            <v>1100000</v>
          </cell>
          <cell r="P856">
            <v>14165742</v>
          </cell>
          <cell r="Q856">
            <v>72951343.150000006</v>
          </cell>
          <cell r="R856">
            <v>8421082</v>
          </cell>
          <cell r="S856">
            <v>7719080</v>
          </cell>
          <cell r="T856">
            <v>655553</v>
          </cell>
          <cell r="U856">
            <v>2580578</v>
          </cell>
          <cell r="V856">
            <v>1487170</v>
          </cell>
          <cell r="W856">
            <v>3316281</v>
          </cell>
          <cell r="X856">
            <v>4454391</v>
          </cell>
          <cell r="Y856">
            <v>22506437</v>
          </cell>
          <cell r="Z856">
            <v>51140572</v>
          </cell>
          <cell r="AA856">
            <v>13944736</v>
          </cell>
          <cell r="AB856">
            <v>65085308</v>
          </cell>
          <cell r="AC856">
            <v>14165742</v>
          </cell>
          <cell r="AD856">
            <v>79251050</v>
          </cell>
          <cell r="AE856">
            <v>-6299706.8499999996</v>
          </cell>
          <cell r="AF856">
            <v>35728930</v>
          </cell>
          <cell r="AG856">
            <v>29429223.149999999</v>
          </cell>
        </row>
        <row r="857">
          <cell r="A857" t="str">
            <v>869</v>
          </cell>
          <cell r="B857" t="str">
            <v>ACKWORTH</v>
          </cell>
          <cell r="C857">
            <v>12540</v>
          </cell>
          <cell r="D857">
            <v>0</v>
          </cell>
          <cell r="E857">
            <v>12540</v>
          </cell>
          <cell r="F857">
            <v>0</v>
          </cell>
          <cell r="G857">
            <v>0</v>
          </cell>
          <cell r="H857">
            <v>460</v>
          </cell>
          <cell r="I857">
            <v>100</v>
          </cell>
          <cell r="J857">
            <v>992</v>
          </cell>
          <cell r="K857">
            <v>10610</v>
          </cell>
          <cell r="L857">
            <v>0</v>
          </cell>
          <cell r="M857">
            <v>0</v>
          </cell>
          <cell r="N857">
            <v>513</v>
          </cell>
          <cell r="O857">
            <v>0</v>
          </cell>
          <cell r="P857">
            <v>0</v>
          </cell>
          <cell r="Q857">
            <v>25215</v>
          </cell>
          <cell r="R857">
            <v>2600</v>
          </cell>
          <cell r="S857">
            <v>18000</v>
          </cell>
          <cell r="T857">
            <v>0</v>
          </cell>
          <cell r="U857">
            <v>0</v>
          </cell>
          <cell r="V857">
            <v>0</v>
          </cell>
          <cell r="W857">
            <v>19057</v>
          </cell>
          <cell r="X857">
            <v>0</v>
          </cell>
          <cell r="Y857">
            <v>0</v>
          </cell>
          <cell r="Z857">
            <v>39657</v>
          </cell>
          <cell r="AA857">
            <v>0</v>
          </cell>
          <cell r="AB857">
            <v>39657</v>
          </cell>
          <cell r="AC857">
            <v>0</v>
          </cell>
          <cell r="AD857">
            <v>39657</v>
          </cell>
          <cell r="AE857">
            <v>-14442</v>
          </cell>
          <cell r="AF857">
            <v>56116</v>
          </cell>
          <cell r="AG857">
            <v>41674</v>
          </cell>
        </row>
        <row r="858">
          <cell r="A858" t="str">
            <v>870</v>
          </cell>
          <cell r="B858" t="str">
            <v>CARLISLE</v>
          </cell>
          <cell r="C858">
            <v>1982663</v>
          </cell>
          <cell r="D858">
            <v>0</v>
          </cell>
          <cell r="E858">
            <v>1982663</v>
          </cell>
          <cell r="F858">
            <v>0</v>
          </cell>
          <cell r="G858">
            <v>95037</v>
          </cell>
          <cell r="H858">
            <v>552490</v>
          </cell>
          <cell r="I858">
            <v>223875</v>
          </cell>
          <cell r="J858">
            <v>38564</v>
          </cell>
          <cell r="K858">
            <v>677674.65</v>
          </cell>
          <cell r="L858">
            <v>4747200</v>
          </cell>
          <cell r="M858">
            <v>113540</v>
          </cell>
          <cell r="N858">
            <v>435700</v>
          </cell>
          <cell r="O858">
            <v>700000</v>
          </cell>
          <cell r="P858">
            <v>1409833</v>
          </cell>
          <cell r="Q858">
            <v>10976576.65</v>
          </cell>
          <cell r="R858">
            <v>1380514</v>
          </cell>
          <cell r="S858">
            <v>729002</v>
          </cell>
          <cell r="T858">
            <v>10000</v>
          </cell>
          <cell r="U858">
            <v>584439</v>
          </cell>
          <cell r="V858">
            <v>132251</v>
          </cell>
          <cell r="W858">
            <v>454564</v>
          </cell>
          <cell r="X858">
            <v>973667</v>
          </cell>
          <cell r="Y858">
            <v>1221392</v>
          </cell>
          <cell r="Z858">
            <v>5485829</v>
          </cell>
          <cell r="AA858">
            <v>4849178</v>
          </cell>
          <cell r="AB858">
            <v>10335007</v>
          </cell>
          <cell r="AC858">
            <v>1409833</v>
          </cell>
          <cell r="AD858">
            <v>11744840</v>
          </cell>
          <cell r="AE858">
            <v>-768263.34999999974</v>
          </cell>
          <cell r="AF858">
            <v>5007700</v>
          </cell>
          <cell r="AG858">
            <v>4239436.6500000004</v>
          </cell>
        </row>
        <row r="859">
          <cell r="A859" t="str">
            <v>871</v>
          </cell>
          <cell r="B859" t="str">
            <v>CUMMING</v>
          </cell>
          <cell r="C859">
            <v>282926</v>
          </cell>
          <cell r="D859">
            <v>0</v>
          </cell>
          <cell r="E859">
            <v>282926</v>
          </cell>
          <cell r="F859">
            <v>0</v>
          </cell>
          <cell r="G859">
            <v>102880</v>
          </cell>
          <cell r="H859">
            <v>39427</v>
          </cell>
          <cell r="I859">
            <v>15675</v>
          </cell>
          <cell r="J859">
            <v>10738</v>
          </cell>
          <cell r="K859">
            <v>27034</v>
          </cell>
          <cell r="L859">
            <v>48700</v>
          </cell>
          <cell r="M859">
            <v>0</v>
          </cell>
          <cell r="N859">
            <v>5500</v>
          </cell>
          <cell r="O859">
            <v>0</v>
          </cell>
          <cell r="P859">
            <v>110437</v>
          </cell>
          <cell r="Q859">
            <v>643317</v>
          </cell>
          <cell r="R859">
            <v>45707</v>
          </cell>
          <cell r="S859">
            <v>145200</v>
          </cell>
          <cell r="T859">
            <v>4200</v>
          </cell>
          <cell r="U859">
            <v>14725</v>
          </cell>
          <cell r="V859">
            <v>18750</v>
          </cell>
          <cell r="W859">
            <v>145740</v>
          </cell>
          <cell r="X859">
            <v>160265</v>
          </cell>
          <cell r="Y859">
            <v>0</v>
          </cell>
          <cell r="Z859">
            <v>534587</v>
          </cell>
          <cell r="AA859">
            <v>25500</v>
          </cell>
          <cell r="AB859">
            <v>560087</v>
          </cell>
          <cell r="AC859">
            <v>110437</v>
          </cell>
          <cell r="AD859">
            <v>670524</v>
          </cell>
          <cell r="AE859">
            <v>-27207</v>
          </cell>
          <cell r="AF859">
            <v>546413</v>
          </cell>
          <cell r="AG859">
            <v>519206</v>
          </cell>
        </row>
        <row r="860">
          <cell r="A860" t="str">
            <v>872</v>
          </cell>
          <cell r="B860" t="str">
            <v>HARTFORD</v>
          </cell>
          <cell r="C860">
            <v>190829</v>
          </cell>
          <cell r="D860">
            <v>0</v>
          </cell>
          <cell r="E860">
            <v>190829</v>
          </cell>
          <cell r="F860">
            <v>0</v>
          </cell>
          <cell r="G860">
            <v>0</v>
          </cell>
          <cell r="H860">
            <v>139975</v>
          </cell>
          <cell r="I860">
            <v>6075</v>
          </cell>
          <cell r="J860">
            <v>11700</v>
          </cell>
          <cell r="K860">
            <v>127465</v>
          </cell>
          <cell r="L860">
            <v>220400</v>
          </cell>
          <cell r="M860">
            <v>0</v>
          </cell>
          <cell r="N860">
            <v>0</v>
          </cell>
          <cell r="O860">
            <v>0</v>
          </cell>
          <cell r="P860">
            <v>27000</v>
          </cell>
          <cell r="Q860">
            <v>723444</v>
          </cell>
          <cell r="R860">
            <v>91477</v>
          </cell>
          <cell r="S860">
            <v>219188</v>
          </cell>
          <cell r="T860">
            <v>0</v>
          </cell>
          <cell r="U860">
            <v>13000</v>
          </cell>
          <cell r="V860">
            <v>3500</v>
          </cell>
          <cell r="W860">
            <v>103220</v>
          </cell>
          <cell r="X860">
            <v>28918</v>
          </cell>
          <cell r="Y860">
            <v>0</v>
          </cell>
          <cell r="Z860">
            <v>459303</v>
          </cell>
          <cell r="AA860">
            <v>153138</v>
          </cell>
          <cell r="AB860">
            <v>612441</v>
          </cell>
          <cell r="AC860">
            <v>27000</v>
          </cell>
          <cell r="AD860">
            <v>639441</v>
          </cell>
          <cell r="AE860">
            <v>84003</v>
          </cell>
          <cell r="AF860">
            <v>1030204</v>
          </cell>
          <cell r="AG860">
            <v>1114207</v>
          </cell>
        </row>
        <row r="861">
          <cell r="A861" t="str">
            <v>873</v>
          </cell>
          <cell r="B861" t="str">
            <v>INDIANOLA</v>
          </cell>
          <cell r="C861">
            <v>6326908</v>
          </cell>
          <cell r="D861">
            <v>0</v>
          </cell>
          <cell r="E861">
            <v>6326908</v>
          </cell>
          <cell r="F861">
            <v>0</v>
          </cell>
          <cell r="G861">
            <v>2077145</v>
          </cell>
          <cell r="H861">
            <v>1276435</v>
          </cell>
          <cell r="I861">
            <v>137670</v>
          </cell>
          <cell r="J861">
            <v>508733</v>
          </cell>
          <cell r="K861">
            <v>2295248</v>
          </cell>
          <cell r="L861">
            <v>21552651</v>
          </cell>
          <cell r="M861">
            <v>2000</v>
          </cell>
          <cell r="N861">
            <v>3106890</v>
          </cell>
          <cell r="O861">
            <v>17000</v>
          </cell>
          <cell r="P861">
            <v>12471016</v>
          </cell>
          <cell r="Q861">
            <v>49771696</v>
          </cell>
          <cell r="R861">
            <v>4705541</v>
          </cell>
          <cell r="S861">
            <v>1465254</v>
          </cell>
          <cell r="T861">
            <v>0</v>
          </cell>
          <cell r="U861">
            <v>2101634</v>
          </cell>
          <cell r="V861">
            <v>985300</v>
          </cell>
          <cell r="W861">
            <v>1436572</v>
          </cell>
          <cell r="X861">
            <v>2433150</v>
          </cell>
          <cell r="Y861">
            <v>2823067</v>
          </cell>
          <cell r="Z861">
            <v>15950518</v>
          </cell>
          <cell r="AA861">
            <v>23246238</v>
          </cell>
          <cell r="AB861">
            <v>39196756</v>
          </cell>
          <cell r="AC861">
            <v>12471016</v>
          </cell>
          <cell r="AD861">
            <v>51667772</v>
          </cell>
          <cell r="AE861">
            <v>-1896076</v>
          </cell>
          <cell r="AF861">
            <v>20921137</v>
          </cell>
          <cell r="AG861">
            <v>19025061</v>
          </cell>
        </row>
        <row r="862">
          <cell r="A862" t="str">
            <v>874</v>
          </cell>
          <cell r="B862" t="str">
            <v>LACONA</v>
          </cell>
          <cell r="C862">
            <v>86806</v>
          </cell>
          <cell r="D862">
            <v>0</v>
          </cell>
          <cell r="E862">
            <v>86806</v>
          </cell>
          <cell r="F862">
            <v>0</v>
          </cell>
          <cell r="G862">
            <v>0</v>
          </cell>
          <cell r="H862">
            <v>57377</v>
          </cell>
          <cell r="I862">
            <v>930</v>
          </cell>
          <cell r="J862">
            <v>5500</v>
          </cell>
          <cell r="K862">
            <v>78173</v>
          </cell>
          <cell r="L862">
            <v>170496</v>
          </cell>
          <cell r="M862">
            <v>0</v>
          </cell>
          <cell r="N862">
            <v>5300</v>
          </cell>
          <cell r="O862">
            <v>0</v>
          </cell>
          <cell r="P862">
            <v>7251</v>
          </cell>
          <cell r="Q862">
            <v>411833</v>
          </cell>
          <cell r="R862">
            <v>42715</v>
          </cell>
          <cell r="S862">
            <v>111467</v>
          </cell>
          <cell r="T862">
            <v>500</v>
          </cell>
          <cell r="U862">
            <v>55610</v>
          </cell>
          <cell r="V862">
            <v>0</v>
          </cell>
          <cell r="W862">
            <v>29512</v>
          </cell>
          <cell r="X862">
            <v>0</v>
          </cell>
          <cell r="Y862">
            <v>0</v>
          </cell>
          <cell r="Z862">
            <v>239804</v>
          </cell>
          <cell r="AA862">
            <v>128390</v>
          </cell>
          <cell r="AB862">
            <v>368194</v>
          </cell>
          <cell r="AC862">
            <v>7251</v>
          </cell>
          <cell r="AD862">
            <v>375445</v>
          </cell>
          <cell r="AE862">
            <v>36388</v>
          </cell>
          <cell r="AF862">
            <v>129562</v>
          </cell>
          <cell r="AG862">
            <v>165950</v>
          </cell>
        </row>
        <row r="863">
          <cell r="A863" t="str">
            <v>875</v>
          </cell>
          <cell r="B863" t="str">
            <v>MARTENSDALE</v>
          </cell>
          <cell r="C863">
            <v>125156</v>
          </cell>
          <cell r="D863">
            <v>0</v>
          </cell>
          <cell r="E863">
            <v>125156</v>
          </cell>
          <cell r="F863">
            <v>0</v>
          </cell>
          <cell r="G863">
            <v>0</v>
          </cell>
          <cell r="H863">
            <v>66109</v>
          </cell>
          <cell r="I863">
            <v>1200</v>
          </cell>
          <cell r="J863">
            <v>75</v>
          </cell>
          <cell r="K863">
            <v>149030</v>
          </cell>
          <cell r="L863">
            <v>224000</v>
          </cell>
          <cell r="M863">
            <v>0</v>
          </cell>
          <cell r="N863">
            <v>2500</v>
          </cell>
          <cell r="O863">
            <v>765000</v>
          </cell>
          <cell r="P863">
            <v>0</v>
          </cell>
          <cell r="Q863">
            <v>1333070</v>
          </cell>
          <cell r="R863">
            <v>85000</v>
          </cell>
          <cell r="S863">
            <v>143000</v>
          </cell>
          <cell r="T863">
            <v>0</v>
          </cell>
          <cell r="U863">
            <v>1200</v>
          </cell>
          <cell r="V863">
            <v>0</v>
          </cell>
          <cell r="W863">
            <v>114500</v>
          </cell>
          <cell r="X863">
            <v>50902</v>
          </cell>
          <cell r="Y863">
            <v>0</v>
          </cell>
          <cell r="Z863">
            <v>394602</v>
          </cell>
          <cell r="AA863">
            <v>990394</v>
          </cell>
          <cell r="AB863">
            <v>1384996</v>
          </cell>
          <cell r="AC863">
            <v>0</v>
          </cell>
          <cell r="AD863">
            <v>1384996</v>
          </cell>
          <cell r="AE863">
            <v>-51926</v>
          </cell>
          <cell r="AF863">
            <v>614378</v>
          </cell>
          <cell r="AG863">
            <v>562452</v>
          </cell>
        </row>
        <row r="864">
          <cell r="A864" t="str">
            <v>876</v>
          </cell>
          <cell r="B864" t="str">
            <v>MILO</v>
          </cell>
          <cell r="C864">
            <v>179393</v>
          </cell>
          <cell r="D864">
            <v>0</v>
          </cell>
          <cell r="E864">
            <v>179393</v>
          </cell>
          <cell r="F864">
            <v>0</v>
          </cell>
          <cell r="G864">
            <v>0</v>
          </cell>
          <cell r="H864">
            <v>67293</v>
          </cell>
          <cell r="I864">
            <v>965</v>
          </cell>
          <cell r="J864">
            <v>2300</v>
          </cell>
          <cell r="K864">
            <v>146852</v>
          </cell>
          <cell r="L864">
            <v>383065</v>
          </cell>
          <cell r="M864">
            <v>0</v>
          </cell>
          <cell r="N864">
            <v>5930</v>
          </cell>
          <cell r="O864">
            <v>0</v>
          </cell>
          <cell r="P864">
            <v>97960</v>
          </cell>
          <cell r="Q864">
            <v>883758</v>
          </cell>
          <cell r="R864">
            <v>78120</v>
          </cell>
          <cell r="S864">
            <v>92872</v>
          </cell>
          <cell r="T864">
            <v>3400</v>
          </cell>
          <cell r="U864">
            <v>108774</v>
          </cell>
          <cell r="V864">
            <v>0</v>
          </cell>
          <cell r="W864">
            <v>60000</v>
          </cell>
          <cell r="X864">
            <v>49768</v>
          </cell>
          <cell r="Y864">
            <v>0</v>
          </cell>
          <cell r="Z864">
            <v>392934</v>
          </cell>
          <cell r="AA864">
            <v>279365</v>
          </cell>
          <cell r="AB864">
            <v>672299</v>
          </cell>
          <cell r="AC864">
            <v>97960</v>
          </cell>
          <cell r="AD864">
            <v>770259</v>
          </cell>
          <cell r="AE864">
            <v>113499</v>
          </cell>
          <cell r="AF864">
            <v>1060106</v>
          </cell>
          <cell r="AG864">
            <v>1173605</v>
          </cell>
        </row>
        <row r="865">
          <cell r="A865" t="str">
            <v>877</v>
          </cell>
          <cell r="B865" t="str">
            <v>NEW VIRGINIA</v>
          </cell>
          <cell r="C865">
            <v>91371</v>
          </cell>
          <cell r="D865">
            <v>0</v>
          </cell>
          <cell r="E865">
            <v>91371</v>
          </cell>
          <cell r="F865">
            <v>0</v>
          </cell>
          <cell r="G865">
            <v>0</v>
          </cell>
          <cell r="H865">
            <v>1866</v>
          </cell>
          <cell r="I865">
            <v>250</v>
          </cell>
          <cell r="J865">
            <v>70</v>
          </cell>
          <cell r="K865">
            <v>58436</v>
          </cell>
          <cell r="L865">
            <v>95166</v>
          </cell>
          <cell r="M865">
            <v>0</v>
          </cell>
          <cell r="N865">
            <v>500</v>
          </cell>
          <cell r="O865">
            <v>0</v>
          </cell>
          <cell r="P865">
            <v>0</v>
          </cell>
          <cell r="Q865">
            <v>247659</v>
          </cell>
          <cell r="R865">
            <v>24085</v>
          </cell>
          <cell r="S865">
            <v>68494</v>
          </cell>
          <cell r="T865">
            <v>550</v>
          </cell>
          <cell r="U865">
            <v>15590</v>
          </cell>
          <cell r="V865">
            <v>500</v>
          </cell>
          <cell r="W865">
            <v>40447</v>
          </cell>
          <cell r="X865">
            <v>10006</v>
          </cell>
          <cell r="Y865">
            <v>0</v>
          </cell>
          <cell r="Z865">
            <v>159672</v>
          </cell>
          <cell r="AA865">
            <v>87987</v>
          </cell>
          <cell r="AB865">
            <v>247659</v>
          </cell>
          <cell r="AC865">
            <v>0</v>
          </cell>
          <cell r="AD865">
            <v>247659</v>
          </cell>
          <cell r="AE865">
            <v>0</v>
          </cell>
          <cell r="AF865">
            <v>205966</v>
          </cell>
          <cell r="AG865">
            <v>205966</v>
          </cell>
        </row>
        <row r="866">
          <cell r="A866" t="str">
            <v>878</v>
          </cell>
          <cell r="B866" t="str">
            <v>NORWALK</v>
          </cell>
          <cell r="C866">
            <v>5446590</v>
          </cell>
          <cell r="D866">
            <v>0</v>
          </cell>
          <cell r="E866">
            <v>5446590</v>
          </cell>
          <cell r="F866">
            <v>0</v>
          </cell>
          <cell r="G866">
            <v>3100500</v>
          </cell>
          <cell r="H866">
            <v>997775</v>
          </cell>
          <cell r="I866">
            <v>297900</v>
          </cell>
          <cell r="J866">
            <v>102000</v>
          </cell>
          <cell r="K866">
            <v>1299270</v>
          </cell>
          <cell r="L866">
            <v>5298700</v>
          </cell>
          <cell r="M866">
            <v>35000</v>
          </cell>
          <cell r="N866">
            <v>204400</v>
          </cell>
          <cell r="O866">
            <v>0</v>
          </cell>
          <cell r="P866">
            <v>1905400</v>
          </cell>
          <cell r="Q866">
            <v>18687535</v>
          </cell>
          <cell r="R866">
            <v>3618000</v>
          </cell>
          <cell r="S866">
            <v>1893700</v>
          </cell>
          <cell r="T866">
            <v>10500</v>
          </cell>
          <cell r="U866">
            <v>1447100</v>
          </cell>
          <cell r="V866">
            <v>1429600</v>
          </cell>
          <cell r="W866">
            <v>744500</v>
          </cell>
          <cell r="X866">
            <v>2482800</v>
          </cell>
          <cell r="Y866">
            <v>3495800</v>
          </cell>
          <cell r="Z866">
            <v>15122000</v>
          </cell>
          <cell r="AA866">
            <v>3947600</v>
          </cell>
          <cell r="AB866">
            <v>19069600</v>
          </cell>
          <cell r="AC866">
            <v>1905400</v>
          </cell>
          <cell r="AD866">
            <v>20975000</v>
          </cell>
          <cell r="AE866">
            <v>-2287465</v>
          </cell>
          <cell r="AF866">
            <v>6584319</v>
          </cell>
          <cell r="AG866">
            <v>4296854</v>
          </cell>
        </row>
        <row r="867">
          <cell r="A867" t="str">
            <v>879</v>
          </cell>
          <cell r="B867" t="str">
            <v>ST MARYS</v>
          </cell>
          <cell r="C867">
            <v>25959</v>
          </cell>
          <cell r="D867">
            <v>0</v>
          </cell>
          <cell r="E867">
            <v>25959</v>
          </cell>
          <cell r="F867">
            <v>0</v>
          </cell>
          <cell r="G867">
            <v>0</v>
          </cell>
          <cell r="H867">
            <v>1618</v>
          </cell>
          <cell r="I867">
            <v>290</v>
          </cell>
          <cell r="J867">
            <v>0</v>
          </cell>
          <cell r="K867">
            <v>8000</v>
          </cell>
          <cell r="L867">
            <v>41000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76867</v>
          </cell>
          <cell r="R867">
            <v>0</v>
          </cell>
          <cell r="S867">
            <v>9500</v>
          </cell>
          <cell r="T867">
            <v>0</v>
          </cell>
          <cell r="U867">
            <v>1000</v>
          </cell>
          <cell r="V867">
            <v>0</v>
          </cell>
          <cell r="W867">
            <v>31500</v>
          </cell>
          <cell r="X867">
            <v>0</v>
          </cell>
          <cell r="Y867">
            <v>0</v>
          </cell>
          <cell r="Z867">
            <v>42000</v>
          </cell>
          <cell r="AA867">
            <v>48000</v>
          </cell>
          <cell r="AB867">
            <v>90000</v>
          </cell>
          <cell r="AC867">
            <v>0</v>
          </cell>
          <cell r="AD867">
            <v>90000</v>
          </cell>
          <cell r="AE867">
            <v>-13133</v>
          </cell>
          <cell r="AF867">
            <v>65003</v>
          </cell>
          <cell r="AG867">
            <v>51870</v>
          </cell>
        </row>
        <row r="868">
          <cell r="A868" t="str">
            <v>880</v>
          </cell>
          <cell r="B868" t="str">
            <v>SANDYVILLE</v>
          </cell>
          <cell r="C868">
            <v>11553</v>
          </cell>
          <cell r="D868">
            <v>0</v>
          </cell>
          <cell r="E868">
            <v>11553</v>
          </cell>
          <cell r="F868">
            <v>0</v>
          </cell>
          <cell r="G868">
            <v>0</v>
          </cell>
          <cell r="H868">
            <v>502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12055</v>
          </cell>
          <cell r="R868">
            <v>1020</v>
          </cell>
          <cell r="S868">
            <v>2995</v>
          </cell>
          <cell r="T868">
            <v>0</v>
          </cell>
          <cell r="U868">
            <v>1200</v>
          </cell>
          <cell r="V868">
            <v>0</v>
          </cell>
          <cell r="W868">
            <v>6840</v>
          </cell>
          <cell r="X868">
            <v>0</v>
          </cell>
          <cell r="Y868">
            <v>0</v>
          </cell>
          <cell r="Z868">
            <v>12055</v>
          </cell>
          <cell r="AA868">
            <v>0</v>
          </cell>
          <cell r="AB868">
            <v>12055</v>
          </cell>
          <cell r="AC868">
            <v>0</v>
          </cell>
          <cell r="AD868">
            <v>12055</v>
          </cell>
          <cell r="AE868">
            <v>0</v>
          </cell>
          <cell r="AF868">
            <v>36736</v>
          </cell>
          <cell r="AG868">
            <v>36736</v>
          </cell>
        </row>
        <row r="869">
          <cell r="A869" t="str">
            <v>881</v>
          </cell>
          <cell r="B869" t="str">
            <v>SPRING HILL</v>
          </cell>
          <cell r="C869">
            <v>12942</v>
          </cell>
          <cell r="D869">
            <v>0</v>
          </cell>
          <cell r="E869">
            <v>12942</v>
          </cell>
          <cell r="F869">
            <v>0</v>
          </cell>
          <cell r="G869">
            <v>0</v>
          </cell>
          <cell r="H869">
            <v>373</v>
          </cell>
          <cell r="I869">
            <v>0</v>
          </cell>
          <cell r="J869">
            <v>0</v>
          </cell>
          <cell r="K869">
            <v>7000</v>
          </cell>
          <cell r="L869">
            <v>5400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25715</v>
          </cell>
          <cell r="R869">
            <v>900</v>
          </cell>
          <cell r="S869">
            <v>18187</v>
          </cell>
          <cell r="T869">
            <v>0</v>
          </cell>
          <cell r="U869">
            <v>5000</v>
          </cell>
          <cell r="V869">
            <v>0</v>
          </cell>
          <cell r="W869">
            <v>5850</v>
          </cell>
          <cell r="X869">
            <v>0</v>
          </cell>
          <cell r="Y869">
            <v>0</v>
          </cell>
          <cell r="Z869">
            <v>29937</v>
          </cell>
          <cell r="AA869">
            <v>0</v>
          </cell>
          <cell r="AB869">
            <v>29937</v>
          </cell>
          <cell r="AC869">
            <v>0</v>
          </cell>
          <cell r="AD869">
            <v>29937</v>
          </cell>
          <cell r="AE869">
            <v>-4222</v>
          </cell>
          <cell r="AF869">
            <v>15362</v>
          </cell>
          <cell r="AG869">
            <v>11140</v>
          </cell>
        </row>
        <row r="870">
          <cell r="A870" t="str">
            <v>882</v>
          </cell>
          <cell r="B870" t="str">
            <v>AINSWORTH</v>
          </cell>
          <cell r="C870">
            <v>76169</v>
          </cell>
          <cell r="D870">
            <v>0</v>
          </cell>
          <cell r="E870">
            <v>76169</v>
          </cell>
          <cell r="F870">
            <v>0</v>
          </cell>
          <cell r="G870">
            <v>0</v>
          </cell>
          <cell r="H870">
            <v>55504</v>
          </cell>
          <cell r="I870">
            <v>855</v>
          </cell>
          <cell r="J870">
            <v>649</v>
          </cell>
          <cell r="K870">
            <v>106090.5</v>
          </cell>
          <cell r="L870">
            <v>227984</v>
          </cell>
          <cell r="M870">
            <v>350</v>
          </cell>
          <cell r="N870">
            <v>1660</v>
          </cell>
          <cell r="O870">
            <v>0</v>
          </cell>
          <cell r="P870">
            <v>0</v>
          </cell>
          <cell r="Q870">
            <v>469261.5</v>
          </cell>
          <cell r="R870">
            <v>32598</v>
          </cell>
          <cell r="S870">
            <v>54580</v>
          </cell>
          <cell r="T870">
            <v>4190</v>
          </cell>
          <cell r="U870">
            <v>10115</v>
          </cell>
          <cell r="V870">
            <v>650</v>
          </cell>
          <cell r="W870">
            <v>64835</v>
          </cell>
          <cell r="X870">
            <v>27000</v>
          </cell>
          <cell r="Y870">
            <v>0</v>
          </cell>
          <cell r="Z870">
            <v>193968</v>
          </cell>
          <cell r="AA870">
            <v>205054</v>
          </cell>
          <cell r="AB870">
            <v>399022</v>
          </cell>
          <cell r="AC870">
            <v>0</v>
          </cell>
          <cell r="AD870">
            <v>399022</v>
          </cell>
          <cell r="AE870">
            <v>70239.5</v>
          </cell>
          <cell r="AF870">
            <v>859065</v>
          </cell>
          <cell r="AG870">
            <v>929304.5</v>
          </cell>
        </row>
        <row r="871">
          <cell r="A871" t="str">
            <v>883</v>
          </cell>
          <cell r="B871" t="str">
            <v>BRIGHTON</v>
          </cell>
          <cell r="C871">
            <v>97415</v>
          </cell>
          <cell r="D871">
            <v>0</v>
          </cell>
          <cell r="E871">
            <v>97415</v>
          </cell>
          <cell r="F871">
            <v>0</v>
          </cell>
          <cell r="G871">
            <v>0</v>
          </cell>
          <cell r="H871">
            <v>68582</v>
          </cell>
          <cell r="I871">
            <v>790</v>
          </cell>
          <cell r="J871">
            <v>2930</v>
          </cell>
          <cell r="K871">
            <v>143114</v>
          </cell>
          <cell r="L871">
            <v>575290</v>
          </cell>
          <cell r="M871">
            <v>0</v>
          </cell>
          <cell r="N871">
            <v>114325</v>
          </cell>
          <cell r="O871">
            <v>0</v>
          </cell>
          <cell r="P871">
            <v>113738</v>
          </cell>
          <cell r="Q871">
            <v>1116184</v>
          </cell>
          <cell r="R871">
            <v>98792</v>
          </cell>
          <cell r="S871">
            <v>160294</v>
          </cell>
          <cell r="T871">
            <v>0</v>
          </cell>
          <cell r="U871">
            <v>41885</v>
          </cell>
          <cell r="V871">
            <v>500</v>
          </cell>
          <cell r="W871">
            <v>177449</v>
          </cell>
          <cell r="X871">
            <v>21316</v>
          </cell>
          <cell r="Y871">
            <v>0</v>
          </cell>
          <cell r="Z871">
            <v>500236</v>
          </cell>
          <cell r="AA871">
            <v>522577</v>
          </cell>
          <cell r="AB871">
            <v>1022813</v>
          </cell>
          <cell r="AC871">
            <v>113738</v>
          </cell>
          <cell r="AD871">
            <v>1136551</v>
          </cell>
          <cell r="AE871">
            <v>-20367</v>
          </cell>
          <cell r="AF871">
            <v>853331</v>
          </cell>
          <cell r="AG871">
            <v>832964</v>
          </cell>
        </row>
        <row r="872">
          <cell r="A872" t="str">
            <v>884</v>
          </cell>
          <cell r="B872" t="str">
            <v>CRAWFORDSVILLE</v>
          </cell>
          <cell r="C872">
            <v>42565</v>
          </cell>
          <cell r="D872">
            <v>0</v>
          </cell>
          <cell r="E872">
            <v>42565</v>
          </cell>
          <cell r="F872">
            <v>0</v>
          </cell>
          <cell r="G872">
            <v>0</v>
          </cell>
          <cell r="H872">
            <v>24288</v>
          </cell>
          <cell r="I872">
            <v>0</v>
          </cell>
          <cell r="J872">
            <v>0</v>
          </cell>
          <cell r="K872">
            <v>25000</v>
          </cell>
          <cell r="L872">
            <v>114000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205853</v>
          </cell>
          <cell r="R872">
            <v>17400</v>
          </cell>
          <cell r="S872">
            <v>26000</v>
          </cell>
          <cell r="T872">
            <v>0</v>
          </cell>
          <cell r="U872">
            <v>6000</v>
          </cell>
          <cell r="V872">
            <v>2000</v>
          </cell>
          <cell r="W872">
            <v>33000</v>
          </cell>
          <cell r="X872">
            <v>0</v>
          </cell>
          <cell r="Y872">
            <v>0</v>
          </cell>
          <cell r="Z872">
            <v>84400</v>
          </cell>
          <cell r="AA872">
            <v>113000</v>
          </cell>
          <cell r="AB872">
            <v>197400</v>
          </cell>
          <cell r="AC872">
            <v>0</v>
          </cell>
          <cell r="AD872">
            <v>197400</v>
          </cell>
          <cell r="AE872">
            <v>8453</v>
          </cell>
          <cell r="AF872">
            <v>229787</v>
          </cell>
          <cell r="AG872">
            <v>238240</v>
          </cell>
        </row>
        <row r="873">
          <cell r="A873" t="str">
            <v>885</v>
          </cell>
          <cell r="B873" t="str">
            <v>KALONA</v>
          </cell>
          <cell r="C873">
            <v>1191825</v>
          </cell>
          <cell r="D873">
            <v>0</v>
          </cell>
          <cell r="E873">
            <v>1191825</v>
          </cell>
          <cell r="F873">
            <v>0</v>
          </cell>
          <cell r="G873">
            <v>254040</v>
          </cell>
          <cell r="H873">
            <v>266605</v>
          </cell>
          <cell r="I873">
            <v>13500</v>
          </cell>
          <cell r="J873">
            <v>27950</v>
          </cell>
          <cell r="K873">
            <v>335088</v>
          </cell>
          <cell r="L873">
            <v>917658</v>
          </cell>
          <cell r="M873">
            <v>0</v>
          </cell>
          <cell r="N873">
            <v>144869</v>
          </cell>
          <cell r="O873">
            <v>0</v>
          </cell>
          <cell r="P873">
            <v>175000</v>
          </cell>
          <cell r="Q873">
            <v>3326535</v>
          </cell>
          <cell r="R873">
            <v>196141</v>
          </cell>
          <cell r="S873">
            <v>483459</v>
          </cell>
          <cell r="T873">
            <v>0</v>
          </cell>
          <cell r="U873">
            <v>542337</v>
          </cell>
          <cell r="V873">
            <v>465833</v>
          </cell>
          <cell r="W873">
            <v>240921</v>
          </cell>
          <cell r="X873">
            <v>467781</v>
          </cell>
          <cell r="Y873">
            <v>0</v>
          </cell>
          <cell r="Z873">
            <v>2396472</v>
          </cell>
          <cell r="AA873">
            <v>821252</v>
          </cell>
          <cell r="AB873">
            <v>3217724</v>
          </cell>
          <cell r="AC873">
            <v>175000</v>
          </cell>
          <cell r="AD873">
            <v>3392724</v>
          </cell>
          <cell r="AE873">
            <v>-66189</v>
          </cell>
          <cell r="AF873">
            <v>2849362</v>
          </cell>
          <cell r="AG873">
            <v>2783173</v>
          </cell>
        </row>
        <row r="874">
          <cell r="A874" t="str">
            <v>886</v>
          </cell>
          <cell r="B874" t="str">
            <v>RIVERSIDE</v>
          </cell>
          <cell r="C874">
            <v>864520</v>
          </cell>
          <cell r="D874">
            <v>0</v>
          </cell>
          <cell r="E874">
            <v>864520</v>
          </cell>
          <cell r="F874">
            <v>0</v>
          </cell>
          <cell r="G874">
            <v>0</v>
          </cell>
          <cell r="H874">
            <v>701291</v>
          </cell>
          <cell r="I874">
            <v>5300</v>
          </cell>
          <cell r="J874">
            <v>89800</v>
          </cell>
          <cell r="K874">
            <v>120153</v>
          </cell>
          <cell r="L874">
            <v>822610</v>
          </cell>
          <cell r="M874">
            <v>0</v>
          </cell>
          <cell r="N874">
            <v>608000</v>
          </cell>
          <cell r="O874">
            <v>0</v>
          </cell>
          <cell r="P874">
            <v>1765800</v>
          </cell>
          <cell r="Q874">
            <v>4977474</v>
          </cell>
          <cell r="R874">
            <v>222406</v>
          </cell>
          <cell r="S874">
            <v>202520</v>
          </cell>
          <cell r="T874">
            <v>0</v>
          </cell>
          <cell r="U874">
            <v>223694</v>
          </cell>
          <cell r="V874">
            <v>40850</v>
          </cell>
          <cell r="W874">
            <v>298629</v>
          </cell>
          <cell r="X874">
            <v>226300</v>
          </cell>
          <cell r="Y874">
            <v>2741000</v>
          </cell>
          <cell r="Z874">
            <v>3955399</v>
          </cell>
          <cell r="AA874">
            <v>594264</v>
          </cell>
          <cell r="AB874">
            <v>4549663</v>
          </cell>
          <cell r="AC874">
            <v>1765800</v>
          </cell>
          <cell r="AD874">
            <v>6315463</v>
          </cell>
          <cell r="AE874">
            <v>-1337989</v>
          </cell>
          <cell r="AF874">
            <v>6469932</v>
          </cell>
          <cell r="AG874">
            <v>5131943</v>
          </cell>
        </row>
        <row r="875">
          <cell r="A875" t="str">
            <v>887</v>
          </cell>
          <cell r="B875" t="str">
            <v>WASHINGTON</v>
          </cell>
          <cell r="C875">
            <v>3477181</v>
          </cell>
          <cell r="D875">
            <v>0</v>
          </cell>
          <cell r="E875">
            <v>3477181</v>
          </cell>
          <cell r="F875">
            <v>0</v>
          </cell>
          <cell r="G875">
            <v>257820</v>
          </cell>
          <cell r="H875">
            <v>872158</v>
          </cell>
          <cell r="I875">
            <v>122375</v>
          </cell>
          <cell r="J875">
            <v>158065</v>
          </cell>
          <cell r="K875">
            <v>2715978</v>
          </cell>
          <cell r="L875">
            <v>5091797</v>
          </cell>
          <cell r="M875">
            <v>30000</v>
          </cell>
          <cell r="N875">
            <v>336991</v>
          </cell>
          <cell r="O875">
            <v>6920630</v>
          </cell>
          <cell r="P875">
            <v>7396185</v>
          </cell>
          <cell r="Q875">
            <v>27379180</v>
          </cell>
          <cell r="R875">
            <v>1885460</v>
          </cell>
          <cell r="S875">
            <v>1309041</v>
          </cell>
          <cell r="T875">
            <v>0</v>
          </cell>
          <cell r="U875">
            <v>872399</v>
          </cell>
          <cell r="V875">
            <v>69666</v>
          </cell>
          <cell r="W875">
            <v>1104693</v>
          </cell>
          <cell r="X875">
            <v>1231668</v>
          </cell>
          <cell r="Y875">
            <v>5007471</v>
          </cell>
          <cell r="Z875">
            <v>11480398</v>
          </cell>
          <cell r="AA875">
            <v>10505833</v>
          </cell>
          <cell r="AB875">
            <v>21986231</v>
          </cell>
          <cell r="AC875">
            <v>7396185</v>
          </cell>
          <cell r="AD875">
            <v>29382416</v>
          </cell>
          <cell r="AE875">
            <v>-2003236</v>
          </cell>
          <cell r="AF875">
            <v>6103895</v>
          </cell>
          <cell r="AG875">
            <v>4100659</v>
          </cell>
        </row>
        <row r="876">
          <cell r="A876" t="str">
            <v>888</v>
          </cell>
          <cell r="B876" t="str">
            <v>WELLMAN</v>
          </cell>
          <cell r="C876">
            <v>401832</v>
          </cell>
          <cell r="D876">
            <v>0</v>
          </cell>
          <cell r="E876">
            <v>401832</v>
          </cell>
          <cell r="F876">
            <v>0</v>
          </cell>
          <cell r="G876">
            <v>228000</v>
          </cell>
          <cell r="H876">
            <v>152655</v>
          </cell>
          <cell r="I876">
            <v>1990</v>
          </cell>
          <cell r="J876">
            <v>24555</v>
          </cell>
          <cell r="K876">
            <v>319743</v>
          </cell>
          <cell r="L876">
            <v>1559100</v>
          </cell>
          <cell r="M876">
            <v>12000</v>
          </cell>
          <cell r="N876">
            <v>13600</v>
          </cell>
          <cell r="O876">
            <v>0</v>
          </cell>
          <cell r="P876">
            <v>767484</v>
          </cell>
          <cell r="Q876">
            <v>3480959</v>
          </cell>
          <cell r="R876">
            <v>133501</v>
          </cell>
          <cell r="S876">
            <v>180651</v>
          </cell>
          <cell r="T876">
            <v>0</v>
          </cell>
          <cell r="U876">
            <v>283136</v>
          </cell>
          <cell r="V876">
            <v>9060</v>
          </cell>
          <cell r="W876">
            <v>108343</v>
          </cell>
          <cell r="X876">
            <v>573815</v>
          </cell>
          <cell r="Y876">
            <v>0</v>
          </cell>
          <cell r="Z876">
            <v>1288506</v>
          </cell>
          <cell r="AA876">
            <v>1455707</v>
          </cell>
          <cell r="AB876">
            <v>2744213</v>
          </cell>
          <cell r="AC876">
            <v>767484</v>
          </cell>
          <cell r="AD876">
            <v>3511697</v>
          </cell>
          <cell r="AE876">
            <v>-30738</v>
          </cell>
          <cell r="AF876">
            <v>1094339</v>
          </cell>
          <cell r="AG876">
            <v>1063601</v>
          </cell>
        </row>
        <row r="877">
          <cell r="A877" t="str">
            <v>889</v>
          </cell>
          <cell r="B877" t="str">
            <v>WEST CHESTER</v>
          </cell>
          <cell r="C877">
            <v>19282</v>
          </cell>
          <cell r="D877">
            <v>0</v>
          </cell>
          <cell r="E877">
            <v>19282</v>
          </cell>
          <cell r="F877">
            <v>0</v>
          </cell>
          <cell r="G877">
            <v>0</v>
          </cell>
          <cell r="H877">
            <v>15671</v>
          </cell>
          <cell r="I877">
            <v>100</v>
          </cell>
          <cell r="J877">
            <v>3048</v>
          </cell>
          <cell r="K877">
            <v>37500</v>
          </cell>
          <cell r="L877">
            <v>56972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132573</v>
          </cell>
          <cell r="R877">
            <v>11604</v>
          </cell>
          <cell r="S877">
            <v>19500</v>
          </cell>
          <cell r="T877">
            <v>0</v>
          </cell>
          <cell r="U877">
            <v>7700</v>
          </cell>
          <cell r="V877">
            <v>0</v>
          </cell>
          <cell r="W877">
            <v>45800</v>
          </cell>
          <cell r="X877">
            <v>0</v>
          </cell>
          <cell r="Y877">
            <v>0</v>
          </cell>
          <cell r="Z877">
            <v>84604</v>
          </cell>
          <cell r="AA877">
            <v>56989</v>
          </cell>
          <cell r="AB877">
            <v>141593</v>
          </cell>
          <cell r="AC877">
            <v>0</v>
          </cell>
          <cell r="AD877">
            <v>141593</v>
          </cell>
          <cell r="AE877">
            <v>-9020</v>
          </cell>
          <cell r="AF877">
            <v>100415</v>
          </cell>
          <cell r="AG877">
            <v>91395</v>
          </cell>
        </row>
        <row r="878">
          <cell r="A878" t="str">
            <v>890</v>
          </cell>
          <cell r="B878" t="str">
            <v>ALLERTON</v>
          </cell>
          <cell r="C878">
            <v>111002</v>
          </cell>
          <cell r="D878">
            <v>0</v>
          </cell>
          <cell r="E878">
            <v>111002</v>
          </cell>
          <cell r="F878">
            <v>0</v>
          </cell>
          <cell r="G878">
            <v>0</v>
          </cell>
          <cell r="H878">
            <v>34422</v>
          </cell>
          <cell r="I878">
            <v>300</v>
          </cell>
          <cell r="J878">
            <v>5400</v>
          </cell>
          <cell r="K878">
            <v>87641</v>
          </cell>
          <cell r="L878">
            <v>287000</v>
          </cell>
          <cell r="M878">
            <v>0</v>
          </cell>
          <cell r="N878">
            <v>10000</v>
          </cell>
          <cell r="O878">
            <v>0</v>
          </cell>
          <cell r="P878">
            <v>0</v>
          </cell>
          <cell r="Q878">
            <v>535765</v>
          </cell>
          <cell r="R878">
            <v>44100</v>
          </cell>
          <cell r="S878">
            <v>127365</v>
          </cell>
          <cell r="T878">
            <v>0</v>
          </cell>
          <cell r="U878">
            <v>22000</v>
          </cell>
          <cell r="V878">
            <v>0</v>
          </cell>
          <cell r="W878">
            <v>77300</v>
          </cell>
          <cell r="X878">
            <v>0</v>
          </cell>
          <cell r="Y878">
            <v>0</v>
          </cell>
          <cell r="Z878">
            <v>270765</v>
          </cell>
          <cell r="AA878">
            <v>285000</v>
          </cell>
          <cell r="AB878">
            <v>555765</v>
          </cell>
          <cell r="AC878">
            <v>0</v>
          </cell>
          <cell r="AD878">
            <v>555765</v>
          </cell>
          <cell r="AE878">
            <v>-20000</v>
          </cell>
          <cell r="AF878">
            <v>252006</v>
          </cell>
          <cell r="AG878">
            <v>232006</v>
          </cell>
        </row>
        <row r="879">
          <cell r="A879" t="str">
            <v>891</v>
          </cell>
          <cell r="B879" t="str">
            <v>CLIO</v>
          </cell>
          <cell r="C879">
            <v>17205</v>
          </cell>
          <cell r="D879">
            <v>0</v>
          </cell>
          <cell r="E879">
            <v>17205</v>
          </cell>
          <cell r="F879">
            <v>0</v>
          </cell>
          <cell r="G879">
            <v>0</v>
          </cell>
          <cell r="H879">
            <v>5065</v>
          </cell>
          <cell r="I879">
            <v>0</v>
          </cell>
          <cell r="J879">
            <v>90</v>
          </cell>
          <cell r="K879">
            <v>5500</v>
          </cell>
          <cell r="L879">
            <v>7400</v>
          </cell>
          <cell r="M879">
            <v>0</v>
          </cell>
          <cell r="N879">
            <v>75</v>
          </cell>
          <cell r="O879">
            <v>0</v>
          </cell>
          <cell r="P879">
            <v>1800</v>
          </cell>
          <cell r="Q879">
            <v>37135</v>
          </cell>
          <cell r="R879">
            <v>3300</v>
          </cell>
          <cell r="S879">
            <v>10800</v>
          </cell>
          <cell r="T879">
            <v>0</v>
          </cell>
          <cell r="U879">
            <v>4000</v>
          </cell>
          <cell r="V879">
            <v>2000</v>
          </cell>
          <cell r="W879">
            <v>3450</v>
          </cell>
          <cell r="X879">
            <v>0</v>
          </cell>
          <cell r="Y879">
            <v>0</v>
          </cell>
          <cell r="Z879">
            <v>23550</v>
          </cell>
          <cell r="AA879">
            <v>8500</v>
          </cell>
          <cell r="AB879">
            <v>32050</v>
          </cell>
          <cell r="AC879">
            <v>1800</v>
          </cell>
          <cell r="AD879">
            <v>33850</v>
          </cell>
          <cell r="AE879">
            <v>3285</v>
          </cell>
          <cell r="AF879">
            <v>67081</v>
          </cell>
          <cell r="AG879">
            <v>70366</v>
          </cell>
        </row>
        <row r="880">
          <cell r="A880" t="str">
            <v>892</v>
          </cell>
          <cell r="B880" t="str">
            <v>CORYDON</v>
          </cell>
          <cell r="C880">
            <v>529354</v>
          </cell>
          <cell r="D880">
            <v>0</v>
          </cell>
          <cell r="E880">
            <v>529354</v>
          </cell>
          <cell r="F880">
            <v>0</v>
          </cell>
          <cell r="G880">
            <v>0</v>
          </cell>
          <cell r="H880">
            <v>129077</v>
          </cell>
          <cell r="I880">
            <v>14895</v>
          </cell>
          <cell r="J880">
            <v>13815</v>
          </cell>
          <cell r="K880">
            <v>320897</v>
          </cell>
          <cell r="L880">
            <v>1013420</v>
          </cell>
          <cell r="M880">
            <v>0</v>
          </cell>
          <cell r="N880">
            <v>58152</v>
          </cell>
          <cell r="O880">
            <v>435000</v>
          </cell>
          <cell r="P880">
            <v>12863</v>
          </cell>
          <cell r="Q880">
            <v>2527473</v>
          </cell>
          <cell r="R880">
            <v>226043</v>
          </cell>
          <cell r="S880">
            <v>374330</v>
          </cell>
          <cell r="T880">
            <v>0</v>
          </cell>
          <cell r="U880">
            <v>242712</v>
          </cell>
          <cell r="V880">
            <v>0</v>
          </cell>
          <cell r="W880">
            <v>260182</v>
          </cell>
          <cell r="X880">
            <v>132310</v>
          </cell>
          <cell r="Y880">
            <v>0</v>
          </cell>
          <cell r="Z880">
            <v>1235577</v>
          </cell>
          <cell r="AA880">
            <v>1268776</v>
          </cell>
          <cell r="AB880">
            <v>2504353</v>
          </cell>
          <cell r="AC880">
            <v>12863</v>
          </cell>
          <cell r="AD880">
            <v>2517216</v>
          </cell>
          <cell r="AE880">
            <v>10257</v>
          </cell>
          <cell r="AF880">
            <v>1754215</v>
          </cell>
          <cell r="AG880">
            <v>1764472</v>
          </cell>
        </row>
        <row r="881">
          <cell r="A881" t="str">
            <v>893</v>
          </cell>
          <cell r="B881" t="str">
            <v>HUMESTON</v>
          </cell>
          <cell r="C881">
            <v>113759</v>
          </cell>
          <cell r="D881">
            <v>0</v>
          </cell>
          <cell r="E881">
            <v>113759</v>
          </cell>
          <cell r="F881">
            <v>0</v>
          </cell>
          <cell r="G881">
            <v>0</v>
          </cell>
          <cell r="H881">
            <v>16828</v>
          </cell>
          <cell r="I881">
            <v>1300</v>
          </cell>
          <cell r="J881">
            <v>1408</v>
          </cell>
          <cell r="K881">
            <v>124775</v>
          </cell>
          <cell r="L881">
            <v>306500</v>
          </cell>
          <cell r="M881">
            <v>0</v>
          </cell>
          <cell r="N881">
            <v>0</v>
          </cell>
          <cell r="O881">
            <v>0</v>
          </cell>
          <cell r="P881">
            <v>20000</v>
          </cell>
          <cell r="Q881">
            <v>584570</v>
          </cell>
          <cell r="R881">
            <v>58740</v>
          </cell>
          <cell r="S881">
            <v>75000</v>
          </cell>
          <cell r="T881">
            <v>0</v>
          </cell>
          <cell r="U881">
            <v>83975</v>
          </cell>
          <cell r="V881">
            <v>1482</v>
          </cell>
          <cell r="W881">
            <v>31400</v>
          </cell>
          <cell r="X881">
            <v>0</v>
          </cell>
          <cell r="Y881">
            <v>0</v>
          </cell>
          <cell r="Z881">
            <v>250597</v>
          </cell>
          <cell r="AA881">
            <v>275000</v>
          </cell>
          <cell r="AB881">
            <v>525597</v>
          </cell>
          <cell r="AC881">
            <v>20000</v>
          </cell>
          <cell r="AD881">
            <v>545597</v>
          </cell>
          <cell r="AE881">
            <v>38973</v>
          </cell>
          <cell r="AF881">
            <v>474838</v>
          </cell>
          <cell r="AG881">
            <v>513811</v>
          </cell>
        </row>
        <row r="882">
          <cell r="A882" t="str">
            <v>894</v>
          </cell>
          <cell r="B882" t="str">
            <v>LINEVILLE</v>
          </cell>
          <cell r="C882">
            <v>37887</v>
          </cell>
          <cell r="D882">
            <v>0</v>
          </cell>
          <cell r="E882">
            <v>37887</v>
          </cell>
          <cell r="F882">
            <v>0</v>
          </cell>
          <cell r="G882">
            <v>0</v>
          </cell>
          <cell r="H882">
            <v>16093</v>
          </cell>
          <cell r="I882">
            <v>390</v>
          </cell>
          <cell r="J882">
            <v>10500</v>
          </cell>
          <cell r="K882">
            <v>63500</v>
          </cell>
          <cell r="L882">
            <v>263500</v>
          </cell>
          <cell r="M882">
            <v>0</v>
          </cell>
          <cell r="N882">
            <v>15000</v>
          </cell>
          <cell r="O882">
            <v>0</v>
          </cell>
          <cell r="P882">
            <v>2000</v>
          </cell>
          <cell r="Q882">
            <v>408870</v>
          </cell>
          <cell r="R882">
            <v>27500</v>
          </cell>
          <cell r="S882">
            <v>15000</v>
          </cell>
          <cell r="T882">
            <v>1000</v>
          </cell>
          <cell r="U882">
            <v>11000</v>
          </cell>
          <cell r="V882">
            <v>4000</v>
          </cell>
          <cell r="W882">
            <v>55000</v>
          </cell>
          <cell r="X882">
            <v>5000</v>
          </cell>
          <cell r="Y882">
            <v>0</v>
          </cell>
          <cell r="Z882">
            <v>118500</v>
          </cell>
          <cell r="AA882">
            <v>213800</v>
          </cell>
          <cell r="AB882">
            <v>332300</v>
          </cell>
          <cell r="AC882">
            <v>2000</v>
          </cell>
          <cell r="AD882">
            <v>334300</v>
          </cell>
          <cell r="AE882">
            <v>74570</v>
          </cell>
          <cell r="AF882">
            <v>727007</v>
          </cell>
          <cell r="AG882">
            <v>801577</v>
          </cell>
        </row>
        <row r="883">
          <cell r="A883" t="str">
            <v>895</v>
          </cell>
          <cell r="B883" t="str">
            <v>MILLERTON</v>
          </cell>
          <cell r="C883">
            <v>7882</v>
          </cell>
          <cell r="D883">
            <v>0</v>
          </cell>
          <cell r="E883">
            <v>7882</v>
          </cell>
          <cell r="F883">
            <v>0</v>
          </cell>
          <cell r="G883">
            <v>0</v>
          </cell>
          <cell r="H883">
            <v>3129</v>
          </cell>
          <cell r="I883">
            <v>0</v>
          </cell>
          <cell r="J883">
            <v>0</v>
          </cell>
          <cell r="K883">
            <v>4100</v>
          </cell>
          <cell r="L883">
            <v>0</v>
          </cell>
          <cell r="M883">
            <v>0</v>
          </cell>
          <cell r="N883">
            <v>100</v>
          </cell>
          <cell r="O883">
            <v>0</v>
          </cell>
          <cell r="P883">
            <v>0</v>
          </cell>
          <cell r="Q883">
            <v>15211</v>
          </cell>
          <cell r="R883">
            <v>0</v>
          </cell>
          <cell r="S883">
            <v>8600</v>
          </cell>
          <cell r="T883">
            <v>0</v>
          </cell>
          <cell r="U883">
            <v>200</v>
          </cell>
          <cell r="V883">
            <v>0</v>
          </cell>
          <cell r="W883">
            <v>3600</v>
          </cell>
          <cell r="X883">
            <v>0</v>
          </cell>
          <cell r="Y883">
            <v>0</v>
          </cell>
          <cell r="Z883">
            <v>12400</v>
          </cell>
          <cell r="AA883">
            <v>0</v>
          </cell>
          <cell r="AB883">
            <v>12400</v>
          </cell>
          <cell r="AC883">
            <v>0</v>
          </cell>
          <cell r="AD883">
            <v>12400</v>
          </cell>
          <cell r="AE883">
            <v>2811</v>
          </cell>
          <cell r="AF883">
            <v>27058</v>
          </cell>
          <cell r="AG883">
            <v>29869</v>
          </cell>
        </row>
        <row r="884">
          <cell r="A884" t="str">
            <v>896</v>
          </cell>
          <cell r="B884" t="str">
            <v>PROMISE CITY</v>
          </cell>
          <cell r="C884">
            <v>11875</v>
          </cell>
          <cell r="D884">
            <v>0</v>
          </cell>
          <cell r="E884">
            <v>11875</v>
          </cell>
          <cell r="F884">
            <v>0</v>
          </cell>
          <cell r="G884">
            <v>0</v>
          </cell>
          <cell r="H884">
            <v>7331</v>
          </cell>
          <cell r="I884">
            <v>0</v>
          </cell>
          <cell r="J884">
            <v>0</v>
          </cell>
          <cell r="K884">
            <v>13500</v>
          </cell>
          <cell r="L884">
            <v>25000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57706</v>
          </cell>
          <cell r="R884">
            <v>6300</v>
          </cell>
          <cell r="S884">
            <v>17300</v>
          </cell>
          <cell r="T884">
            <v>0</v>
          </cell>
          <cell r="U884">
            <v>120</v>
          </cell>
          <cell r="V884">
            <v>0</v>
          </cell>
          <cell r="W884">
            <v>15600</v>
          </cell>
          <cell r="X884">
            <v>2000</v>
          </cell>
          <cell r="Y884">
            <v>0</v>
          </cell>
          <cell r="Z884">
            <v>41320</v>
          </cell>
          <cell r="AA884">
            <v>7500</v>
          </cell>
          <cell r="AB884">
            <v>48820</v>
          </cell>
          <cell r="AC884">
            <v>0</v>
          </cell>
          <cell r="AD884">
            <v>48820</v>
          </cell>
          <cell r="AE884">
            <v>8886</v>
          </cell>
          <cell r="AF884">
            <v>63911</v>
          </cell>
          <cell r="AG884">
            <v>72797</v>
          </cell>
        </row>
        <row r="885">
          <cell r="A885" t="str">
            <v>897</v>
          </cell>
          <cell r="B885" t="str">
            <v>SEYMOUR</v>
          </cell>
          <cell r="C885">
            <v>160544</v>
          </cell>
          <cell r="D885">
            <v>0</v>
          </cell>
          <cell r="E885">
            <v>160544</v>
          </cell>
          <cell r="F885">
            <v>0</v>
          </cell>
          <cell r="G885">
            <v>0</v>
          </cell>
          <cell r="H885">
            <v>66303</v>
          </cell>
          <cell r="I885">
            <v>1115</v>
          </cell>
          <cell r="J885">
            <v>2666</v>
          </cell>
          <cell r="K885">
            <v>137503</v>
          </cell>
          <cell r="L885">
            <v>400028</v>
          </cell>
          <cell r="M885">
            <v>10695</v>
          </cell>
          <cell r="N885">
            <v>55061</v>
          </cell>
          <cell r="O885">
            <v>3000</v>
          </cell>
          <cell r="P885">
            <v>147858</v>
          </cell>
          <cell r="Q885">
            <v>984773</v>
          </cell>
          <cell r="R885">
            <v>132743</v>
          </cell>
          <cell r="S885">
            <v>142594</v>
          </cell>
          <cell r="T885">
            <v>0</v>
          </cell>
          <cell r="U885">
            <v>73903</v>
          </cell>
          <cell r="V885">
            <v>2000</v>
          </cell>
          <cell r="W885">
            <v>34467</v>
          </cell>
          <cell r="X885">
            <v>61565</v>
          </cell>
          <cell r="Y885">
            <v>0</v>
          </cell>
          <cell r="Z885">
            <v>447272</v>
          </cell>
          <cell r="AA885">
            <v>389643</v>
          </cell>
          <cell r="AB885">
            <v>836915</v>
          </cell>
          <cell r="AC885">
            <v>147858</v>
          </cell>
          <cell r="AD885">
            <v>984773</v>
          </cell>
          <cell r="AE885">
            <v>0</v>
          </cell>
          <cell r="AF885">
            <v>708780</v>
          </cell>
          <cell r="AG885">
            <v>708780</v>
          </cell>
        </row>
        <row r="886">
          <cell r="A886" t="str">
            <v>898</v>
          </cell>
          <cell r="B886" t="str">
            <v>BADGER</v>
          </cell>
          <cell r="C886">
            <v>133716</v>
          </cell>
          <cell r="D886">
            <v>0</v>
          </cell>
          <cell r="E886">
            <v>133716</v>
          </cell>
          <cell r="F886">
            <v>0</v>
          </cell>
          <cell r="G886">
            <v>0</v>
          </cell>
          <cell r="H886">
            <v>80185</v>
          </cell>
          <cell r="I886">
            <v>553</v>
          </cell>
          <cell r="J886">
            <v>67815</v>
          </cell>
          <cell r="K886">
            <v>79134</v>
          </cell>
          <cell r="L886">
            <v>197749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559152</v>
          </cell>
          <cell r="R886">
            <v>31468</v>
          </cell>
          <cell r="S886">
            <v>160561</v>
          </cell>
          <cell r="T886">
            <v>3577</v>
          </cell>
          <cell r="U886">
            <v>78949</v>
          </cell>
          <cell r="V886">
            <v>300</v>
          </cell>
          <cell r="W886">
            <v>117991</v>
          </cell>
          <cell r="X886">
            <v>0</v>
          </cell>
          <cell r="Y886">
            <v>0</v>
          </cell>
          <cell r="Z886">
            <v>392846</v>
          </cell>
          <cell r="AA886">
            <v>166306</v>
          </cell>
          <cell r="AB886">
            <v>559152</v>
          </cell>
          <cell r="AC886">
            <v>0</v>
          </cell>
          <cell r="AD886">
            <v>559152</v>
          </cell>
          <cell r="AE886">
            <v>0</v>
          </cell>
          <cell r="AF886">
            <v>653576</v>
          </cell>
          <cell r="AG886">
            <v>653576</v>
          </cell>
        </row>
        <row r="887">
          <cell r="A887" t="str">
            <v>899</v>
          </cell>
          <cell r="B887" t="str">
            <v>BARNUM</v>
          </cell>
          <cell r="C887">
            <v>35247</v>
          </cell>
          <cell r="D887">
            <v>0</v>
          </cell>
          <cell r="E887">
            <v>35247</v>
          </cell>
          <cell r="F887">
            <v>0</v>
          </cell>
          <cell r="G887">
            <v>0</v>
          </cell>
          <cell r="H887">
            <v>28861</v>
          </cell>
          <cell r="I887">
            <v>855</v>
          </cell>
          <cell r="J887">
            <v>400</v>
          </cell>
          <cell r="K887">
            <v>21000</v>
          </cell>
          <cell r="L887">
            <v>48000</v>
          </cell>
          <cell r="M887">
            <v>0</v>
          </cell>
          <cell r="N887">
            <v>500</v>
          </cell>
          <cell r="O887">
            <v>0</v>
          </cell>
          <cell r="P887">
            <v>26918</v>
          </cell>
          <cell r="Q887">
            <v>161781</v>
          </cell>
          <cell r="R887">
            <v>10132</v>
          </cell>
          <cell r="S887">
            <v>61200</v>
          </cell>
          <cell r="T887">
            <v>1500</v>
          </cell>
          <cell r="U887">
            <v>3750</v>
          </cell>
          <cell r="V887">
            <v>0</v>
          </cell>
          <cell r="W887">
            <v>29480</v>
          </cell>
          <cell r="X887">
            <v>0</v>
          </cell>
          <cell r="Y887">
            <v>0</v>
          </cell>
          <cell r="Z887">
            <v>106062</v>
          </cell>
          <cell r="AA887">
            <v>59875</v>
          </cell>
          <cell r="AB887">
            <v>165937</v>
          </cell>
          <cell r="AC887">
            <v>26918</v>
          </cell>
          <cell r="AD887">
            <v>192855</v>
          </cell>
          <cell r="AE887">
            <v>-31074</v>
          </cell>
          <cell r="AF887">
            <v>135255</v>
          </cell>
          <cell r="AG887">
            <v>104181</v>
          </cell>
        </row>
        <row r="888">
          <cell r="A888" t="str">
            <v>900</v>
          </cell>
          <cell r="B888" t="str">
            <v>CALLENDER</v>
          </cell>
          <cell r="C888">
            <v>84900</v>
          </cell>
          <cell r="D888">
            <v>0</v>
          </cell>
          <cell r="E888">
            <v>84900</v>
          </cell>
          <cell r="F888">
            <v>0</v>
          </cell>
          <cell r="G888">
            <v>0</v>
          </cell>
          <cell r="H888">
            <v>49729</v>
          </cell>
          <cell r="I888">
            <v>100</v>
          </cell>
          <cell r="J888">
            <v>9484</v>
          </cell>
          <cell r="K888">
            <v>85027</v>
          </cell>
          <cell r="L888">
            <v>492727</v>
          </cell>
          <cell r="M888">
            <v>0</v>
          </cell>
          <cell r="N888">
            <v>8212</v>
          </cell>
          <cell r="O888">
            <v>0</v>
          </cell>
          <cell r="P888">
            <v>0</v>
          </cell>
          <cell r="Q888">
            <v>730179</v>
          </cell>
          <cell r="R888">
            <v>21289</v>
          </cell>
          <cell r="S888">
            <v>60953</v>
          </cell>
          <cell r="T888">
            <v>1500</v>
          </cell>
          <cell r="U888">
            <v>64815</v>
          </cell>
          <cell r="V888">
            <v>0</v>
          </cell>
          <cell r="W888">
            <v>40414</v>
          </cell>
          <cell r="X888">
            <v>0</v>
          </cell>
          <cell r="Y888">
            <v>20000</v>
          </cell>
          <cell r="Z888">
            <v>208971</v>
          </cell>
          <cell r="AA888">
            <v>554137</v>
          </cell>
          <cell r="AB888">
            <v>763108</v>
          </cell>
          <cell r="AC888">
            <v>0</v>
          </cell>
          <cell r="AD888">
            <v>763108</v>
          </cell>
          <cell r="AE888">
            <v>-32929</v>
          </cell>
          <cell r="AF888">
            <v>319909</v>
          </cell>
          <cell r="AG888">
            <v>286980</v>
          </cell>
        </row>
        <row r="889">
          <cell r="A889" t="str">
            <v>901</v>
          </cell>
          <cell r="B889" t="str">
            <v>CLARE</v>
          </cell>
          <cell r="C889">
            <v>118884</v>
          </cell>
          <cell r="D889">
            <v>0</v>
          </cell>
          <cell r="E889">
            <v>118884</v>
          </cell>
          <cell r="F889">
            <v>0</v>
          </cell>
          <cell r="G889">
            <v>0</v>
          </cell>
          <cell r="H889">
            <v>28234</v>
          </cell>
          <cell r="I889">
            <v>490</v>
          </cell>
          <cell r="J889">
            <v>1500</v>
          </cell>
          <cell r="K889">
            <v>31254</v>
          </cell>
          <cell r="L889">
            <v>73819</v>
          </cell>
          <cell r="M889">
            <v>0</v>
          </cell>
          <cell r="N889">
            <v>57000</v>
          </cell>
          <cell r="O889">
            <v>0</v>
          </cell>
          <cell r="P889">
            <v>108600</v>
          </cell>
          <cell r="Q889">
            <v>419781</v>
          </cell>
          <cell r="R889">
            <v>12237</v>
          </cell>
          <cell r="S889">
            <v>16346</v>
          </cell>
          <cell r="T889">
            <v>2000</v>
          </cell>
          <cell r="U889">
            <v>29102</v>
          </cell>
          <cell r="V889">
            <v>0</v>
          </cell>
          <cell r="W889">
            <v>48813</v>
          </cell>
          <cell r="X889">
            <v>34015</v>
          </cell>
          <cell r="Y889">
            <v>108600</v>
          </cell>
          <cell r="Z889">
            <v>251113</v>
          </cell>
          <cell r="AA889">
            <v>61920</v>
          </cell>
          <cell r="AB889">
            <v>313033</v>
          </cell>
          <cell r="AC889">
            <v>108600</v>
          </cell>
          <cell r="AD889">
            <v>421633</v>
          </cell>
          <cell r="AE889">
            <v>-1852</v>
          </cell>
          <cell r="AF889">
            <v>28150</v>
          </cell>
          <cell r="AG889">
            <v>26298</v>
          </cell>
        </row>
        <row r="890">
          <cell r="A890" t="str">
            <v>902</v>
          </cell>
          <cell r="B890" t="str">
            <v>DAYTON</v>
          </cell>
          <cell r="C890">
            <v>297477</v>
          </cell>
          <cell r="D890">
            <v>0</v>
          </cell>
          <cell r="E890">
            <v>297477</v>
          </cell>
          <cell r="F890">
            <v>0</v>
          </cell>
          <cell r="G890">
            <v>7500</v>
          </cell>
          <cell r="H890">
            <v>111491</v>
          </cell>
          <cell r="I890">
            <v>1775</v>
          </cell>
          <cell r="J890">
            <v>19765</v>
          </cell>
          <cell r="K890">
            <v>149856</v>
          </cell>
          <cell r="L890">
            <v>1209000</v>
          </cell>
          <cell r="M890">
            <v>400</v>
          </cell>
          <cell r="N890">
            <v>16650</v>
          </cell>
          <cell r="O890">
            <v>2650</v>
          </cell>
          <cell r="P890">
            <v>89165</v>
          </cell>
          <cell r="Q890">
            <v>1905729</v>
          </cell>
          <cell r="R890">
            <v>116325</v>
          </cell>
          <cell r="S890">
            <v>111938</v>
          </cell>
          <cell r="T890">
            <v>600</v>
          </cell>
          <cell r="U890">
            <v>213729</v>
          </cell>
          <cell r="V890">
            <v>13000</v>
          </cell>
          <cell r="W890">
            <v>111759</v>
          </cell>
          <cell r="X890">
            <v>140134</v>
          </cell>
          <cell r="Y890">
            <v>77000</v>
          </cell>
          <cell r="Z890">
            <v>784485</v>
          </cell>
          <cell r="AA890">
            <v>942638</v>
          </cell>
          <cell r="AB890">
            <v>1727123</v>
          </cell>
          <cell r="AC890">
            <v>89165</v>
          </cell>
          <cell r="AD890">
            <v>1816288</v>
          </cell>
          <cell r="AE890">
            <v>89441</v>
          </cell>
          <cell r="AF890">
            <v>945239</v>
          </cell>
          <cell r="AG890">
            <v>1034680</v>
          </cell>
        </row>
        <row r="891">
          <cell r="A891" t="str">
            <v>903</v>
          </cell>
          <cell r="B891" t="str">
            <v>DUNCOMBE</v>
          </cell>
          <cell r="C891">
            <v>185490</v>
          </cell>
          <cell r="D891">
            <v>0</v>
          </cell>
          <cell r="E891">
            <v>185490</v>
          </cell>
          <cell r="F891">
            <v>0</v>
          </cell>
          <cell r="G891">
            <v>0</v>
          </cell>
          <cell r="H891">
            <v>62916</v>
          </cell>
          <cell r="I891">
            <v>1805</v>
          </cell>
          <cell r="J891">
            <v>7950</v>
          </cell>
          <cell r="K891">
            <v>62427.350000000006</v>
          </cell>
          <cell r="L891">
            <v>162843</v>
          </cell>
          <cell r="M891">
            <v>0</v>
          </cell>
          <cell r="N891">
            <v>5050</v>
          </cell>
          <cell r="O891">
            <v>0</v>
          </cell>
          <cell r="P891">
            <v>69772</v>
          </cell>
          <cell r="Q891">
            <v>558253.35</v>
          </cell>
          <cell r="R891">
            <v>60657</v>
          </cell>
          <cell r="S891">
            <v>102319</v>
          </cell>
          <cell r="T891">
            <v>5000</v>
          </cell>
          <cell r="U891">
            <v>76765</v>
          </cell>
          <cell r="V891">
            <v>0</v>
          </cell>
          <cell r="W891">
            <v>65111</v>
          </cell>
          <cell r="X891">
            <v>18544</v>
          </cell>
          <cell r="Y891">
            <v>0</v>
          </cell>
          <cell r="Z891">
            <v>328396</v>
          </cell>
          <cell r="AA891">
            <v>125833</v>
          </cell>
          <cell r="AB891">
            <v>454229</v>
          </cell>
          <cell r="AC891">
            <v>69772</v>
          </cell>
          <cell r="AD891">
            <v>524001</v>
          </cell>
          <cell r="AE891">
            <v>34252.349999999991</v>
          </cell>
          <cell r="AF891">
            <v>756405</v>
          </cell>
          <cell r="AG891">
            <v>790657.35</v>
          </cell>
        </row>
        <row r="892">
          <cell r="A892" t="str">
            <v>904</v>
          </cell>
          <cell r="B892" t="str">
            <v>FORT DODGE</v>
          </cell>
          <cell r="C892">
            <v>13403482</v>
          </cell>
          <cell r="D892">
            <v>0</v>
          </cell>
          <cell r="E892">
            <v>13403482</v>
          </cell>
          <cell r="F892">
            <v>0</v>
          </cell>
          <cell r="G892">
            <v>2045203</v>
          </cell>
          <cell r="H892">
            <v>5309926</v>
          </cell>
          <cell r="I892">
            <v>407625</v>
          </cell>
          <cell r="J892">
            <v>201276</v>
          </cell>
          <cell r="K892">
            <v>9454087.9455677196</v>
          </cell>
          <cell r="L892">
            <v>24034258</v>
          </cell>
          <cell r="M892">
            <v>0</v>
          </cell>
          <cell r="N892">
            <v>1836550</v>
          </cell>
          <cell r="O892">
            <v>17700000</v>
          </cell>
          <cell r="P892">
            <v>18946522</v>
          </cell>
          <cell r="Q892">
            <v>93338929.945567727</v>
          </cell>
          <cell r="R892">
            <v>8668520</v>
          </cell>
          <cell r="S892">
            <v>5289224</v>
          </cell>
          <cell r="T892">
            <v>1105050</v>
          </cell>
          <cell r="U892">
            <v>3435735</v>
          </cell>
          <cell r="V892">
            <v>2266808</v>
          </cell>
          <cell r="W892">
            <v>1039629</v>
          </cell>
          <cell r="X892">
            <v>5044090</v>
          </cell>
          <cell r="Y892">
            <v>11564289</v>
          </cell>
          <cell r="Z892">
            <v>38413345</v>
          </cell>
          <cell r="AA892">
            <v>38630531</v>
          </cell>
          <cell r="AB892">
            <v>77043876</v>
          </cell>
          <cell r="AC892">
            <v>18946522</v>
          </cell>
          <cell r="AD892">
            <v>95990398</v>
          </cell>
          <cell r="AE892">
            <v>-2651468.0544322804</v>
          </cell>
          <cell r="AF892">
            <v>26218885</v>
          </cell>
          <cell r="AG892">
            <v>23567416.94556772</v>
          </cell>
        </row>
        <row r="893">
          <cell r="A893" t="str">
            <v>905</v>
          </cell>
          <cell r="B893" t="str">
            <v>GOWRIE</v>
          </cell>
          <cell r="C893">
            <v>379753</v>
          </cell>
          <cell r="D893">
            <v>0</v>
          </cell>
          <cell r="E893">
            <v>379753</v>
          </cell>
          <cell r="F893">
            <v>0</v>
          </cell>
          <cell r="G893">
            <v>14705</v>
          </cell>
          <cell r="H893">
            <v>131884</v>
          </cell>
          <cell r="I893">
            <v>1040</v>
          </cell>
          <cell r="J893">
            <v>16550</v>
          </cell>
          <cell r="K893">
            <v>287681</v>
          </cell>
          <cell r="L893">
            <v>1570865</v>
          </cell>
          <cell r="M893">
            <v>0</v>
          </cell>
          <cell r="N893">
            <v>96668</v>
          </cell>
          <cell r="O893">
            <v>0</v>
          </cell>
          <cell r="P893">
            <v>154825</v>
          </cell>
          <cell r="Q893">
            <v>2653971</v>
          </cell>
          <cell r="R893">
            <v>166301</v>
          </cell>
          <cell r="S893">
            <v>189422</v>
          </cell>
          <cell r="T893">
            <v>83938</v>
          </cell>
          <cell r="U893">
            <v>232746</v>
          </cell>
          <cell r="V893">
            <v>167204</v>
          </cell>
          <cell r="W893">
            <v>112465</v>
          </cell>
          <cell r="X893">
            <v>170150</v>
          </cell>
          <cell r="Y893">
            <v>0</v>
          </cell>
          <cell r="Z893">
            <v>1122226</v>
          </cell>
          <cell r="AA893">
            <v>1508561</v>
          </cell>
          <cell r="AB893">
            <v>2630787</v>
          </cell>
          <cell r="AC893">
            <v>154825</v>
          </cell>
          <cell r="AD893">
            <v>2785612</v>
          </cell>
          <cell r="AE893">
            <v>-131641</v>
          </cell>
          <cell r="AF893">
            <v>1842956</v>
          </cell>
          <cell r="AG893">
            <v>1711315</v>
          </cell>
        </row>
        <row r="894">
          <cell r="A894" t="str">
            <v>906</v>
          </cell>
          <cell r="B894" t="str">
            <v>HARCOURT</v>
          </cell>
          <cell r="C894">
            <v>49726</v>
          </cell>
          <cell r="D894">
            <v>0</v>
          </cell>
          <cell r="E894">
            <v>49726</v>
          </cell>
          <cell r="F894">
            <v>0</v>
          </cell>
          <cell r="G894">
            <v>0</v>
          </cell>
          <cell r="H894">
            <v>42928</v>
          </cell>
          <cell r="I894">
            <v>75</v>
          </cell>
          <cell r="J894">
            <v>2735</v>
          </cell>
          <cell r="K894">
            <v>56723</v>
          </cell>
          <cell r="L894">
            <v>118090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270277</v>
          </cell>
          <cell r="R894">
            <v>16963</v>
          </cell>
          <cell r="S894">
            <v>62206</v>
          </cell>
          <cell r="T894">
            <v>1695</v>
          </cell>
          <cell r="U894">
            <v>33111</v>
          </cell>
          <cell r="V894">
            <v>6973</v>
          </cell>
          <cell r="W894">
            <v>25374</v>
          </cell>
          <cell r="X894">
            <v>0</v>
          </cell>
          <cell r="Y894">
            <v>0</v>
          </cell>
          <cell r="Z894">
            <v>146322</v>
          </cell>
          <cell r="AA894">
            <v>119032</v>
          </cell>
          <cell r="AB894">
            <v>265354</v>
          </cell>
          <cell r="AC894">
            <v>0</v>
          </cell>
          <cell r="AD894">
            <v>265354</v>
          </cell>
          <cell r="AE894">
            <v>4923</v>
          </cell>
          <cell r="AF894">
            <v>507242</v>
          </cell>
          <cell r="AG894">
            <v>512165</v>
          </cell>
        </row>
        <row r="895">
          <cell r="A895" t="str">
            <v>907</v>
          </cell>
          <cell r="B895" t="str">
            <v>LEHIGH</v>
          </cell>
          <cell r="C895">
            <v>96050</v>
          </cell>
          <cell r="D895">
            <v>0</v>
          </cell>
          <cell r="E895">
            <v>96050</v>
          </cell>
          <cell r="F895">
            <v>0</v>
          </cell>
          <cell r="G895">
            <v>0</v>
          </cell>
          <cell r="H895">
            <v>63987</v>
          </cell>
          <cell r="I895">
            <v>1425</v>
          </cell>
          <cell r="J895">
            <v>10700</v>
          </cell>
          <cell r="K895">
            <v>70664</v>
          </cell>
          <cell r="L895">
            <v>460500</v>
          </cell>
          <cell r="M895">
            <v>0</v>
          </cell>
          <cell r="N895">
            <v>5700</v>
          </cell>
          <cell r="O895">
            <v>0</v>
          </cell>
          <cell r="P895">
            <v>18481</v>
          </cell>
          <cell r="Q895">
            <v>727507</v>
          </cell>
          <cell r="R895">
            <v>43426</v>
          </cell>
          <cell r="S895">
            <v>93099</v>
          </cell>
          <cell r="T895">
            <v>0</v>
          </cell>
          <cell r="U895">
            <v>56226</v>
          </cell>
          <cell r="V895">
            <v>0</v>
          </cell>
          <cell r="W895">
            <v>60892</v>
          </cell>
          <cell r="X895">
            <v>18841</v>
          </cell>
          <cell r="Y895">
            <v>0</v>
          </cell>
          <cell r="Z895">
            <v>272484</v>
          </cell>
          <cell r="AA895">
            <v>363000</v>
          </cell>
          <cell r="AB895">
            <v>635484</v>
          </cell>
          <cell r="AC895">
            <v>18481</v>
          </cell>
          <cell r="AD895">
            <v>653965</v>
          </cell>
          <cell r="AE895">
            <v>73542</v>
          </cell>
          <cell r="AF895">
            <v>715079</v>
          </cell>
          <cell r="AG895">
            <v>788621</v>
          </cell>
        </row>
        <row r="896">
          <cell r="A896" t="str">
            <v>908</v>
          </cell>
          <cell r="B896" t="str">
            <v>MOORLAND</v>
          </cell>
          <cell r="C896">
            <v>54229</v>
          </cell>
          <cell r="D896">
            <v>0</v>
          </cell>
          <cell r="E896">
            <v>54229</v>
          </cell>
          <cell r="F896">
            <v>0</v>
          </cell>
          <cell r="G896">
            <v>0</v>
          </cell>
          <cell r="H896">
            <v>24696</v>
          </cell>
          <cell r="I896">
            <v>400</v>
          </cell>
          <cell r="J896">
            <v>0</v>
          </cell>
          <cell r="K896">
            <v>15645</v>
          </cell>
          <cell r="L896">
            <v>43824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138794</v>
          </cell>
          <cell r="R896">
            <v>8500</v>
          </cell>
          <cell r="S896">
            <v>42500</v>
          </cell>
          <cell r="T896">
            <v>2700</v>
          </cell>
          <cell r="U896">
            <v>3225</v>
          </cell>
          <cell r="V896">
            <v>3500</v>
          </cell>
          <cell r="W896">
            <v>32300</v>
          </cell>
          <cell r="X896">
            <v>0</v>
          </cell>
          <cell r="Y896">
            <v>0</v>
          </cell>
          <cell r="Z896">
            <v>92725</v>
          </cell>
          <cell r="AA896">
            <v>35000</v>
          </cell>
          <cell r="AB896">
            <v>127725</v>
          </cell>
          <cell r="AC896">
            <v>0</v>
          </cell>
          <cell r="AD896">
            <v>127725</v>
          </cell>
          <cell r="AE896">
            <v>11069</v>
          </cell>
          <cell r="AF896">
            <v>139826</v>
          </cell>
          <cell r="AG896">
            <v>150895</v>
          </cell>
        </row>
        <row r="897">
          <cell r="A897" t="str">
            <v>909</v>
          </cell>
          <cell r="B897" t="str">
            <v>OTHO</v>
          </cell>
          <cell r="C897">
            <v>100994</v>
          </cell>
          <cell r="D897">
            <v>0</v>
          </cell>
          <cell r="E897">
            <v>100994</v>
          </cell>
          <cell r="F897">
            <v>0</v>
          </cell>
          <cell r="G897">
            <v>0</v>
          </cell>
          <cell r="H897">
            <v>78707</v>
          </cell>
          <cell r="I897">
            <v>2240</v>
          </cell>
          <cell r="J897">
            <v>6000</v>
          </cell>
          <cell r="K897">
            <v>100550.75</v>
          </cell>
          <cell r="L897">
            <v>211508</v>
          </cell>
          <cell r="M897">
            <v>0</v>
          </cell>
          <cell r="N897">
            <v>4010</v>
          </cell>
          <cell r="O897">
            <v>0</v>
          </cell>
          <cell r="P897">
            <v>120125</v>
          </cell>
          <cell r="Q897">
            <v>624134.75</v>
          </cell>
          <cell r="R897">
            <v>168846</v>
          </cell>
          <cell r="S897">
            <v>113818</v>
          </cell>
          <cell r="T897">
            <v>2000</v>
          </cell>
          <cell r="U897">
            <v>31135</v>
          </cell>
          <cell r="V897">
            <v>0</v>
          </cell>
          <cell r="W897">
            <v>37855</v>
          </cell>
          <cell r="X897">
            <v>20625</v>
          </cell>
          <cell r="Y897">
            <v>0</v>
          </cell>
          <cell r="Z897">
            <v>374279</v>
          </cell>
          <cell r="AA897">
            <v>170205</v>
          </cell>
          <cell r="AB897">
            <v>544484</v>
          </cell>
          <cell r="AC897">
            <v>120125</v>
          </cell>
          <cell r="AD897">
            <v>664609</v>
          </cell>
          <cell r="AE897">
            <v>-40474.249999999993</v>
          </cell>
          <cell r="AF897">
            <v>732542</v>
          </cell>
          <cell r="AG897">
            <v>692067.75</v>
          </cell>
        </row>
        <row r="898">
          <cell r="A898" t="str">
            <v>910</v>
          </cell>
          <cell r="B898" t="str">
            <v>VINCENT</v>
          </cell>
          <cell r="C898">
            <v>88615</v>
          </cell>
          <cell r="D898">
            <v>0</v>
          </cell>
          <cell r="E898">
            <v>88615</v>
          </cell>
          <cell r="F898">
            <v>0</v>
          </cell>
          <cell r="G898">
            <v>0</v>
          </cell>
          <cell r="H898">
            <v>28678</v>
          </cell>
          <cell r="I898">
            <v>450</v>
          </cell>
          <cell r="J898">
            <v>6705</v>
          </cell>
          <cell r="K898">
            <v>24360</v>
          </cell>
          <cell r="L898">
            <v>59100</v>
          </cell>
          <cell r="M898">
            <v>0</v>
          </cell>
          <cell r="N898">
            <v>1000</v>
          </cell>
          <cell r="O898">
            <v>0</v>
          </cell>
          <cell r="P898">
            <v>29251</v>
          </cell>
          <cell r="Q898">
            <v>238159</v>
          </cell>
          <cell r="R898">
            <v>16600</v>
          </cell>
          <cell r="S898">
            <v>40100</v>
          </cell>
          <cell r="T898">
            <v>2000</v>
          </cell>
          <cell r="U898">
            <v>27200</v>
          </cell>
          <cell r="V898">
            <v>2500</v>
          </cell>
          <cell r="W898">
            <v>65500</v>
          </cell>
          <cell r="X898">
            <v>0</v>
          </cell>
          <cell r="Y898">
            <v>3008</v>
          </cell>
          <cell r="Z898">
            <v>156908</v>
          </cell>
          <cell r="AA898">
            <v>52000</v>
          </cell>
          <cell r="AB898">
            <v>208908</v>
          </cell>
          <cell r="AC898">
            <v>29251</v>
          </cell>
          <cell r="AD898">
            <v>238159</v>
          </cell>
          <cell r="AE898">
            <v>0</v>
          </cell>
          <cell r="AF898">
            <v>559975</v>
          </cell>
          <cell r="AG898">
            <v>559975</v>
          </cell>
        </row>
        <row r="899">
          <cell r="A899" t="str">
            <v>911</v>
          </cell>
          <cell r="B899" t="str">
            <v>BUFFALO CENTER</v>
          </cell>
          <cell r="C899">
            <v>309682</v>
          </cell>
          <cell r="D899">
            <v>0</v>
          </cell>
          <cell r="E899">
            <v>309682</v>
          </cell>
          <cell r="F899">
            <v>0</v>
          </cell>
          <cell r="G899">
            <v>0</v>
          </cell>
          <cell r="H899">
            <v>92095</v>
          </cell>
          <cell r="I899">
            <v>2000</v>
          </cell>
          <cell r="J899">
            <v>8000</v>
          </cell>
          <cell r="K899">
            <v>156809</v>
          </cell>
          <cell r="L899">
            <v>382000</v>
          </cell>
          <cell r="M899">
            <v>0</v>
          </cell>
          <cell r="N899">
            <v>8000</v>
          </cell>
          <cell r="O899">
            <v>0</v>
          </cell>
          <cell r="P899">
            <v>0</v>
          </cell>
          <cell r="Q899">
            <v>958586</v>
          </cell>
          <cell r="R899">
            <v>103280</v>
          </cell>
          <cell r="S899">
            <v>165500</v>
          </cell>
          <cell r="T899">
            <v>0</v>
          </cell>
          <cell r="U899">
            <v>122950</v>
          </cell>
          <cell r="V899">
            <v>0</v>
          </cell>
          <cell r="W899">
            <v>108080</v>
          </cell>
          <cell r="X899">
            <v>79065</v>
          </cell>
          <cell r="Y899">
            <v>0</v>
          </cell>
          <cell r="Z899">
            <v>578875</v>
          </cell>
          <cell r="AA899">
            <v>346000</v>
          </cell>
          <cell r="AB899">
            <v>924875</v>
          </cell>
          <cell r="AC899">
            <v>0</v>
          </cell>
          <cell r="AD899">
            <v>924875</v>
          </cell>
          <cell r="AE899">
            <v>33711</v>
          </cell>
          <cell r="AF899">
            <v>591468</v>
          </cell>
          <cell r="AG899">
            <v>625179</v>
          </cell>
        </row>
        <row r="900">
          <cell r="A900" t="str">
            <v>912</v>
          </cell>
          <cell r="B900" t="str">
            <v>FOREST CITY</v>
          </cell>
          <cell r="C900">
            <v>2377568</v>
          </cell>
          <cell r="D900">
            <v>0</v>
          </cell>
          <cell r="E900">
            <v>2377568</v>
          </cell>
          <cell r="F900">
            <v>0</v>
          </cell>
          <cell r="G900">
            <v>591837</v>
          </cell>
          <cell r="H900">
            <v>408772</v>
          </cell>
          <cell r="I900">
            <v>8500</v>
          </cell>
          <cell r="J900">
            <v>32000</v>
          </cell>
          <cell r="K900">
            <v>1036173</v>
          </cell>
          <cell r="L900">
            <v>8432083</v>
          </cell>
          <cell r="M900">
            <v>0</v>
          </cell>
          <cell r="N900">
            <v>360800</v>
          </cell>
          <cell r="O900">
            <v>0</v>
          </cell>
          <cell r="P900">
            <v>837870</v>
          </cell>
          <cell r="Q900">
            <v>14085603</v>
          </cell>
          <cell r="R900">
            <v>1435160</v>
          </cell>
          <cell r="S900">
            <v>1611245</v>
          </cell>
          <cell r="T900">
            <v>17250</v>
          </cell>
          <cell r="U900">
            <v>735200</v>
          </cell>
          <cell r="V900">
            <v>458600</v>
          </cell>
          <cell r="W900">
            <v>219950</v>
          </cell>
          <cell r="X900">
            <v>850513</v>
          </cell>
          <cell r="Y900">
            <v>0</v>
          </cell>
          <cell r="Z900">
            <v>5327918</v>
          </cell>
          <cell r="AA900">
            <v>7458955</v>
          </cell>
          <cell r="AB900">
            <v>12786873</v>
          </cell>
          <cell r="AC900">
            <v>837870</v>
          </cell>
          <cell r="AD900">
            <v>13624743</v>
          </cell>
          <cell r="AE900">
            <v>460860</v>
          </cell>
          <cell r="AF900">
            <v>8026405</v>
          </cell>
          <cell r="AG900">
            <v>8487265</v>
          </cell>
        </row>
        <row r="901">
          <cell r="A901" t="str">
            <v>913</v>
          </cell>
          <cell r="B901" t="str">
            <v>LAKE MILLS</v>
          </cell>
          <cell r="C901">
            <v>560753</v>
          </cell>
          <cell r="D901">
            <v>0</v>
          </cell>
          <cell r="E901">
            <v>560753</v>
          </cell>
          <cell r="F901">
            <v>0</v>
          </cell>
          <cell r="G901">
            <v>927936</v>
          </cell>
          <cell r="H901">
            <v>193504</v>
          </cell>
          <cell r="I901">
            <v>5260</v>
          </cell>
          <cell r="J901">
            <v>223462</v>
          </cell>
          <cell r="K901">
            <v>384555</v>
          </cell>
          <cell r="L901">
            <v>3638064</v>
          </cell>
          <cell r="M901">
            <v>0</v>
          </cell>
          <cell r="N901">
            <v>207042</v>
          </cell>
          <cell r="O901">
            <v>1000000</v>
          </cell>
          <cell r="P901">
            <v>885322</v>
          </cell>
          <cell r="Q901">
            <v>8025898</v>
          </cell>
          <cell r="R901">
            <v>605210</v>
          </cell>
          <cell r="S901">
            <v>476961</v>
          </cell>
          <cell r="T901">
            <v>0</v>
          </cell>
          <cell r="U901">
            <v>493957</v>
          </cell>
          <cell r="V901">
            <v>128005</v>
          </cell>
          <cell r="W901">
            <v>122216</v>
          </cell>
          <cell r="X901">
            <v>113750</v>
          </cell>
          <cell r="Y901">
            <v>2319273</v>
          </cell>
          <cell r="Z901">
            <v>4259372</v>
          </cell>
          <cell r="AA901">
            <v>3907618</v>
          </cell>
          <cell r="AB901">
            <v>8166990</v>
          </cell>
          <cell r="AC901">
            <v>885322</v>
          </cell>
          <cell r="AD901">
            <v>9052312</v>
          </cell>
          <cell r="AE901">
            <v>-1026414</v>
          </cell>
          <cell r="AF901">
            <v>15080885</v>
          </cell>
          <cell r="AG901">
            <v>14054471</v>
          </cell>
        </row>
        <row r="902">
          <cell r="A902" t="str">
            <v>914</v>
          </cell>
          <cell r="B902" t="str">
            <v>LELAND</v>
          </cell>
          <cell r="C902">
            <v>58624</v>
          </cell>
          <cell r="D902">
            <v>0</v>
          </cell>
          <cell r="E902">
            <v>58624</v>
          </cell>
          <cell r="F902">
            <v>0</v>
          </cell>
          <cell r="G902">
            <v>0</v>
          </cell>
          <cell r="H902">
            <v>30355</v>
          </cell>
          <cell r="I902">
            <v>908</v>
          </cell>
          <cell r="J902">
            <v>2500</v>
          </cell>
          <cell r="K902">
            <v>71599</v>
          </cell>
          <cell r="L902">
            <v>168200</v>
          </cell>
          <cell r="M902">
            <v>0</v>
          </cell>
          <cell r="N902">
            <v>5000</v>
          </cell>
          <cell r="O902">
            <v>0</v>
          </cell>
          <cell r="P902">
            <v>0</v>
          </cell>
          <cell r="Q902">
            <v>337186</v>
          </cell>
          <cell r="R902">
            <v>23400</v>
          </cell>
          <cell r="S902">
            <v>80638</v>
          </cell>
          <cell r="T902">
            <v>2300</v>
          </cell>
          <cell r="U902">
            <v>30188</v>
          </cell>
          <cell r="V902">
            <v>15000</v>
          </cell>
          <cell r="W902">
            <v>36095</v>
          </cell>
          <cell r="X902">
            <v>0</v>
          </cell>
          <cell r="Y902">
            <v>0</v>
          </cell>
          <cell r="Z902">
            <v>187621</v>
          </cell>
          <cell r="AA902">
            <v>133628</v>
          </cell>
          <cell r="AB902">
            <v>321249</v>
          </cell>
          <cell r="AC902">
            <v>0</v>
          </cell>
          <cell r="AD902">
            <v>321249</v>
          </cell>
          <cell r="AE902">
            <v>15937</v>
          </cell>
          <cell r="AF902">
            <v>5941</v>
          </cell>
          <cell r="AG902">
            <v>21878</v>
          </cell>
        </row>
        <row r="903">
          <cell r="A903" t="str">
            <v>915</v>
          </cell>
          <cell r="B903" t="str">
            <v>RAKE</v>
          </cell>
          <cell r="C903">
            <v>98474</v>
          </cell>
          <cell r="D903">
            <v>0</v>
          </cell>
          <cell r="E903">
            <v>98474</v>
          </cell>
          <cell r="F903">
            <v>0</v>
          </cell>
          <cell r="G903">
            <v>0</v>
          </cell>
          <cell r="H903">
            <v>22456</v>
          </cell>
          <cell r="I903">
            <v>890</v>
          </cell>
          <cell r="J903">
            <v>0</v>
          </cell>
          <cell r="K903">
            <v>63616</v>
          </cell>
          <cell r="L903">
            <v>87300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272736</v>
          </cell>
          <cell r="R903">
            <v>27800</v>
          </cell>
          <cell r="S903">
            <v>96000</v>
          </cell>
          <cell r="T903">
            <v>5000</v>
          </cell>
          <cell r="U903">
            <v>29850</v>
          </cell>
          <cell r="V903">
            <v>3500</v>
          </cell>
          <cell r="W903">
            <v>56800</v>
          </cell>
          <cell r="X903">
            <v>0</v>
          </cell>
          <cell r="Y903">
            <v>0</v>
          </cell>
          <cell r="Z903">
            <v>218950</v>
          </cell>
          <cell r="AA903">
            <v>49000</v>
          </cell>
          <cell r="AB903">
            <v>267950</v>
          </cell>
          <cell r="AC903">
            <v>0</v>
          </cell>
          <cell r="AD903">
            <v>267950</v>
          </cell>
          <cell r="AE903">
            <v>4786</v>
          </cell>
          <cell r="AF903">
            <v>251387</v>
          </cell>
          <cell r="AG903">
            <v>256173</v>
          </cell>
        </row>
        <row r="904">
          <cell r="A904" t="str">
            <v>916</v>
          </cell>
          <cell r="B904" t="str">
            <v>SCARVILLE</v>
          </cell>
          <cell r="C904">
            <v>8494</v>
          </cell>
          <cell r="D904">
            <v>0</v>
          </cell>
          <cell r="E904">
            <v>8494</v>
          </cell>
          <cell r="F904">
            <v>0</v>
          </cell>
          <cell r="G904">
            <v>46709</v>
          </cell>
          <cell r="H904">
            <v>7205</v>
          </cell>
          <cell r="I904">
            <v>410</v>
          </cell>
          <cell r="J904">
            <v>8200</v>
          </cell>
          <cell r="K904">
            <v>15700</v>
          </cell>
          <cell r="L904">
            <v>24280</v>
          </cell>
          <cell r="M904">
            <v>0</v>
          </cell>
          <cell r="N904">
            <v>2400</v>
          </cell>
          <cell r="O904">
            <v>0</v>
          </cell>
          <cell r="P904">
            <v>0</v>
          </cell>
          <cell r="Q904">
            <v>113398</v>
          </cell>
          <cell r="R904">
            <v>11095</v>
          </cell>
          <cell r="S904">
            <v>15000</v>
          </cell>
          <cell r="T904">
            <v>300</v>
          </cell>
          <cell r="U904">
            <v>74</v>
          </cell>
          <cell r="V904">
            <v>46709</v>
          </cell>
          <cell r="W904">
            <v>23650</v>
          </cell>
          <cell r="X904">
            <v>0</v>
          </cell>
          <cell r="Y904">
            <v>0</v>
          </cell>
          <cell r="Z904">
            <v>96828</v>
          </cell>
          <cell r="AA904">
            <v>13912</v>
          </cell>
          <cell r="AB904">
            <v>110740</v>
          </cell>
          <cell r="AC904">
            <v>0</v>
          </cell>
          <cell r="AD904">
            <v>110740</v>
          </cell>
          <cell r="AE904">
            <v>2658</v>
          </cell>
          <cell r="AF904">
            <v>57648</v>
          </cell>
          <cell r="AG904">
            <v>60306</v>
          </cell>
        </row>
        <row r="905">
          <cell r="A905" t="str">
            <v>917</v>
          </cell>
          <cell r="B905" t="str">
            <v>THOMPSON</v>
          </cell>
          <cell r="C905">
            <v>152486</v>
          </cell>
          <cell r="D905">
            <v>0</v>
          </cell>
          <cell r="E905">
            <v>152486</v>
          </cell>
          <cell r="F905">
            <v>0</v>
          </cell>
          <cell r="G905">
            <v>0</v>
          </cell>
          <cell r="H905">
            <v>54952</v>
          </cell>
          <cell r="I905">
            <v>0</v>
          </cell>
          <cell r="J905">
            <v>0</v>
          </cell>
          <cell r="K905">
            <v>130745</v>
          </cell>
          <cell r="L905">
            <v>217275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555458</v>
          </cell>
          <cell r="R905">
            <v>59300</v>
          </cell>
          <cell r="S905">
            <v>136216</v>
          </cell>
          <cell r="T905">
            <v>0</v>
          </cell>
          <cell r="U905">
            <v>64376</v>
          </cell>
          <cell r="V905">
            <v>9500</v>
          </cell>
          <cell r="W905">
            <v>96696</v>
          </cell>
          <cell r="X905">
            <v>0</v>
          </cell>
          <cell r="Y905">
            <v>0</v>
          </cell>
          <cell r="Z905">
            <v>366088</v>
          </cell>
          <cell r="AA905">
            <v>143822</v>
          </cell>
          <cell r="AB905">
            <v>509910</v>
          </cell>
          <cell r="AC905">
            <v>0</v>
          </cell>
          <cell r="AD905">
            <v>509910</v>
          </cell>
          <cell r="AE905">
            <v>45548</v>
          </cell>
          <cell r="AF905">
            <v>617033</v>
          </cell>
          <cell r="AG905">
            <v>662581</v>
          </cell>
        </row>
        <row r="906">
          <cell r="A906" t="str">
            <v>918</v>
          </cell>
          <cell r="B906" t="str">
            <v>CALMAR</v>
          </cell>
          <cell r="C906">
            <v>417246</v>
          </cell>
          <cell r="D906">
            <v>0</v>
          </cell>
          <cell r="E906">
            <v>417246</v>
          </cell>
          <cell r="F906">
            <v>0</v>
          </cell>
          <cell r="G906">
            <v>0</v>
          </cell>
          <cell r="H906">
            <v>150548</v>
          </cell>
          <cell r="I906">
            <v>1625</v>
          </cell>
          <cell r="J906">
            <v>4500</v>
          </cell>
          <cell r="K906">
            <v>720084.39999999991</v>
          </cell>
          <cell r="L906">
            <v>698300</v>
          </cell>
          <cell r="M906">
            <v>0</v>
          </cell>
          <cell r="N906">
            <v>83100</v>
          </cell>
          <cell r="O906">
            <v>0</v>
          </cell>
          <cell r="P906">
            <v>257930</v>
          </cell>
          <cell r="Q906">
            <v>2333333.4000000004</v>
          </cell>
          <cell r="R906">
            <v>212727</v>
          </cell>
          <cell r="S906">
            <v>539973</v>
          </cell>
          <cell r="T906">
            <v>0</v>
          </cell>
          <cell r="U906">
            <v>159251</v>
          </cell>
          <cell r="V906">
            <v>371000</v>
          </cell>
          <cell r="W906">
            <v>109971</v>
          </cell>
          <cell r="X906">
            <v>200913</v>
          </cell>
          <cell r="Y906">
            <v>0</v>
          </cell>
          <cell r="Z906">
            <v>1593835</v>
          </cell>
          <cell r="AA906">
            <v>659607</v>
          </cell>
          <cell r="AB906">
            <v>2253442</v>
          </cell>
          <cell r="AC906">
            <v>257930</v>
          </cell>
          <cell r="AD906">
            <v>2511372</v>
          </cell>
          <cell r="AE906">
            <v>-178038.59999999992</v>
          </cell>
          <cell r="AF906">
            <v>1368892</v>
          </cell>
          <cell r="AG906">
            <v>1190853.4000000001</v>
          </cell>
        </row>
        <row r="907">
          <cell r="A907" t="str">
            <v>919</v>
          </cell>
          <cell r="B907" t="str">
            <v>CASTALIA</v>
          </cell>
          <cell r="C907">
            <v>27098</v>
          </cell>
          <cell r="D907">
            <v>0</v>
          </cell>
          <cell r="E907">
            <v>27098</v>
          </cell>
          <cell r="F907">
            <v>0</v>
          </cell>
          <cell r="G907">
            <v>0</v>
          </cell>
          <cell r="H907">
            <v>18460</v>
          </cell>
          <cell r="I907">
            <v>390</v>
          </cell>
          <cell r="J907">
            <v>1200</v>
          </cell>
          <cell r="K907">
            <v>13000</v>
          </cell>
          <cell r="L907">
            <v>55000</v>
          </cell>
          <cell r="M907">
            <v>0</v>
          </cell>
          <cell r="N907">
            <v>7500</v>
          </cell>
          <cell r="O907">
            <v>0</v>
          </cell>
          <cell r="P907">
            <v>0</v>
          </cell>
          <cell r="Q907">
            <v>122648</v>
          </cell>
          <cell r="R907">
            <v>1500</v>
          </cell>
          <cell r="S907">
            <v>25500</v>
          </cell>
          <cell r="T907">
            <v>1200</v>
          </cell>
          <cell r="U907">
            <v>18000</v>
          </cell>
          <cell r="V907">
            <v>750</v>
          </cell>
          <cell r="W907">
            <v>35500</v>
          </cell>
          <cell r="X907">
            <v>0</v>
          </cell>
          <cell r="Y907">
            <v>0</v>
          </cell>
          <cell r="Z907">
            <v>82450</v>
          </cell>
          <cell r="AA907">
            <v>45000</v>
          </cell>
          <cell r="AB907">
            <v>127450</v>
          </cell>
          <cell r="AC907">
            <v>0</v>
          </cell>
          <cell r="AD907">
            <v>127450</v>
          </cell>
          <cell r="AE907">
            <v>-4802</v>
          </cell>
          <cell r="AF907">
            <v>282072</v>
          </cell>
          <cell r="AG907">
            <v>277270</v>
          </cell>
        </row>
        <row r="908">
          <cell r="A908" t="str">
            <v>920</v>
          </cell>
          <cell r="B908" t="str">
            <v>DECORAH</v>
          </cell>
          <cell r="C908">
            <v>4504237</v>
          </cell>
          <cell r="D908">
            <v>0</v>
          </cell>
          <cell r="E908">
            <v>4504237</v>
          </cell>
          <cell r="F908">
            <v>0</v>
          </cell>
          <cell r="G908">
            <v>0</v>
          </cell>
          <cell r="H908">
            <v>1385793</v>
          </cell>
          <cell r="I908">
            <v>65600</v>
          </cell>
          <cell r="J908">
            <v>23714</v>
          </cell>
          <cell r="K908">
            <v>1818823.2853186401</v>
          </cell>
          <cell r="L908">
            <v>2493150</v>
          </cell>
          <cell r="M908">
            <v>0</v>
          </cell>
          <cell r="N908">
            <v>401216</v>
          </cell>
          <cell r="O908">
            <v>0</v>
          </cell>
          <cell r="P908">
            <v>90000</v>
          </cell>
          <cell r="Q908">
            <v>10782533.285318639</v>
          </cell>
          <cell r="R908">
            <v>2338691</v>
          </cell>
          <cell r="S908">
            <v>2243340</v>
          </cell>
          <cell r="T908">
            <v>15250</v>
          </cell>
          <cell r="U908">
            <v>1947395</v>
          </cell>
          <cell r="V908">
            <v>306744</v>
          </cell>
          <cell r="W908">
            <v>717720</v>
          </cell>
          <cell r="X908">
            <v>1143729</v>
          </cell>
          <cell r="Y908">
            <v>0</v>
          </cell>
          <cell r="Z908">
            <v>8712869</v>
          </cell>
          <cell r="AA908">
            <v>2052003</v>
          </cell>
          <cell r="AB908">
            <v>10764872</v>
          </cell>
          <cell r="AC908">
            <v>90000</v>
          </cell>
          <cell r="AD908">
            <v>10854872</v>
          </cell>
          <cell r="AE908">
            <v>-72338.714681359939</v>
          </cell>
          <cell r="AF908">
            <v>4299200</v>
          </cell>
          <cell r="AG908">
            <v>4226861.2853186401</v>
          </cell>
        </row>
        <row r="909">
          <cell r="A909" t="str">
            <v>921</v>
          </cell>
          <cell r="B909" t="str">
            <v>FORT ATKINSON</v>
          </cell>
          <cell r="C909">
            <v>125322</v>
          </cell>
          <cell r="D909">
            <v>0</v>
          </cell>
          <cell r="E909">
            <v>125322</v>
          </cell>
          <cell r="F909">
            <v>0</v>
          </cell>
          <cell r="G909">
            <v>0</v>
          </cell>
          <cell r="H909">
            <v>45813</v>
          </cell>
          <cell r="I909">
            <v>1380</v>
          </cell>
          <cell r="J909">
            <v>7300</v>
          </cell>
          <cell r="K909">
            <v>59092</v>
          </cell>
          <cell r="L909">
            <v>163700</v>
          </cell>
          <cell r="M909">
            <v>0</v>
          </cell>
          <cell r="N909">
            <v>12791</v>
          </cell>
          <cell r="O909">
            <v>0</v>
          </cell>
          <cell r="P909">
            <v>38010</v>
          </cell>
          <cell r="Q909">
            <v>453408</v>
          </cell>
          <cell r="R909">
            <v>17500</v>
          </cell>
          <cell r="S909">
            <v>158026</v>
          </cell>
          <cell r="T909">
            <v>0</v>
          </cell>
          <cell r="U909">
            <v>86772</v>
          </cell>
          <cell r="V909">
            <v>0</v>
          </cell>
          <cell r="W909">
            <v>50462</v>
          </cell>
          <cell r="X909">
            <v>24355</v>
          </cell>
          <cell r="Y909">
            <v>0</v>
          </cell>
          <cell r="Z909">
            <v>337115</v>
          </cell>
          <cell r="AA909">
            <v>125344</v>
          </cell>
          <cell r="AB909">
            <v>462459</v>
          </cell>
          <cell r="AC909">
            <v>38010</v>
          </cell>
          <cell r="AD909">
            <v>500469</v>
          </cell>
          <cell r="AE909">
            <v>-47061</v>
          </cell>
          <cell r="AF909">
            <v>372812</v>
          </cell>
          <cell r="AG909">
            <v>325751</v>
          </cell>
        </row>
        <row r="910">
          <cell r="A910" t="str">
            <v>922</v>
          </cell>
          <cell r="B910" t="str">
            <v>JACKSON JUNCTION</v>
          </cell>
          <cell r="C910">
            <v>25572</v>
          </cell>
          <cell r="D910">
            <v>0</v>
          </cell>
          <cell r="E910">
            <v>25572</v>
          </cell>
          <cell r="F910">
            <v>0</v>
          </cell>
          <cell r="G910">
            <v>0</v>
          </cell>
          <cell r="H910">
            <v>6428</v>
          </cell>
          <cell r="I910">
            <v>400</v>
          </cell>
          <cell r="J910">
            <v>300</v>
          </cell>
          <cell r="K910">
            <v>6931</v>
          </cell>
          <cell r="L910">
            <v>0</v>
          </cell>
          <cell r="M910">
            <v>0</v>
          </cell>
          <cell r="N910">
            <v>500</v>
          </cell>
          <cell r="O910">
            <v>0</v>
          </cell>
          <cell r="P910">
            <v>0</v>
          </cell>
          <cell r="Q910">
            <v>40131</v>
          </cell>
          <cell r="R910">
            <v>500</v>
          </cell>
          <cell r="S910">
            <v>28431</v>
          </cell>
          <cell r="T910">
            <v>0</v>
          </cell>
          <cell r="U910">
            <v>2300</v>
          </cell>
          <cell r="V910">
            <v>0</v>
          </cell>
          <cell r="W910">
            <v>8900</v>
          </cell>
          <cell r="X910">
            <v>0</v>
          </cell>
          <cell r="Y910">
            <v>0</v>
          </cell>
          <cell r="Z910">
            <v>40131</v>
          </cell>
          <cell r="AA910">
            <v>0</v>
          </cell>
          <cell r="AB910">
            <v>40131</v>
          </cell>
          <cell r="AC910">
            <v>0</v>
          </cell>
          <cell r="AD910">
            <v>40131</v>
          </cell>
          <cell r="AE910">
            <v>0</v>
          </cell>
          <cell r="AF910">
            <v>37514</v>
          </cell>
          <cell r="AG910">
            <v>37514</v>
          </cell>
        </row>
        <row r="911">
          <cell r="A911" t="str">
            <v>923</v>
          </cell>
          <cell r="B911" t="str">
            <v>OSSIAN</v>
          </cell>
          <cell r="C911">
            <v>321016</v>
          </cell>
          <cell r="D911">
            <v>0</v>
          </cell>
          <cell r="E911">
            <v>321016</v>
          </cell>
          <cell r="F911">
            <v>0</v>
          </cell>
          <cell r="G911">
            <v>0</v>
          </cell>
          <cell r="H911">
            <v>120263</v>
          </cell>
          <cell r="I911">
            <v>1825</v>
          </cell>
          <cell r="J911">
            <v>3300</v>
          </cell>
          <cell r="K911">
            <v>644225.6</v>
          </cell>
          <cell r="L911">
            <v>353300</v>
          </cell>
          <cell r="M911">
            <v>0</v>
          </cell>
          <cell r="N911">
            <v>2950</v>
          </cell>
          <cell r="O911">
            <v>748000</v>
          </cell>
          <cell r="P911">
            <v>212732</v>
          </cell>
          <cell r="Q911">
            <v>2407611.6</v>
          </cell>
          <cell r="R911">
            <v>39200</v>
          </cell>
          <cell r="S911">
            <v>365723</v>
          </cell>
          <cell r="T911">
            <v>0</v>
          </cell>
          <cell r="U911">
            <v>82101</v>
          </cell>
          <cell r="V911">
            <v>0</v>
          </cell>
          <cell r="W911">
            <v>99622</v>
          </cell>
          <cell r="X911">
            <v>162370</v>
          </cell>
          <cell r="Y911">
            <v>1089000</v>
          </cell>
          <cell r="Z911">
            <v>1838016</v>
          </cell>
          <cell r="AA911">
            <v>366056</v>
          </cell>
          <cell r="AB911">
            <v>2204072</v>
          </cell>
          <cell r="AC911">
            <v>212732</v>
          </cell>
          <cell r="AD911">
            <v>2416804</v>
          </cell>
          <cell r="AE911">
            <v>-9192.4000000000233</v>
          </cell>
          <cell r="AF911">
            <v>454389</v>
          </cell>
          <cell r="AG911">
            <v>445196.6</v>
          </cell>
        </row>
        <row r="912">
          <cell r="A912" t="str">
            <v>924</v>
          </cell>
          <cell r="B912" t="str">
            <v>RIDGEWAY</v>
          </cell>
          <cell r="C912">
            <v>88754</v>
          </cell>
          <cell r="D912">
            <v>0</v>
          </cell>
          <cell r="E912">
            <v>88754</v>
          </cell>
          <cell r="F912">
            <v>0</v>
          </cell>
          <cell r="G912">
            <v>0</v>
          </cell>
          <cell r="H912">
            <v>35394</v>
          </cell>
          <cell r="I912">
            <v>725</v>
          </cell>
          <cell r="J912">
            <v>8000</v>
          </cell>
          <cell r="K912">
            <v>24200</v>
          </cell>
          <cell r="L912">
            <v>77125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234198</v>
          </cell>
          <cell r="R912">
            <v>4872</v>
          </cell>
          <cell r="S912">
            <v>94500</v>
          </cell>
          <cell r="T912">
            <v>0</v>
          </cell>
          <cell r="U912">
            <v>14100</v>
          </cell>
          <cell r="V912">
            <v>12600</v>
          </cell>
          <cell r="W912">
            <v>58700</v>
          </cell>
          <cell r="X912">
            <v>0</v>
          </cell>
          <cell r="Y912">
            <v>0</v>
          </cell>
          <cell r="Z912">
            <v>184772</v>
          </cell>
          <cell r="AA912">
            <v>78500</v>
          </cell>
          <cell r="AB912">
            <v>263272</v>
          </cell>
          <cell r="AC912">
            <v>0</v>
          </cell>
          <cell r="AD912">
            <v>263272</v>
          </cell>
          <cell r="AE912">
            <v>-29074</v>
          </cell>
          <cell r="AF912">
            <v>275943</v>
          </cell>
          <cell r="AG912">
            <v>246869</v>
          </cell>
        </row>
        <row r="913">
          <cell r="A913" t="str">
            <v>925</v>
          </cell>
          <cell r="B913" t="str">
            <v>SPILLVILLE</v>
          </cell>
          <cell r="C913">
            <v>112283</v>
          </cell>
          <cell r="D913">
            <v>0</v>
          </cell>
          <cell r="E913">
            <v>112283</v>
          </cell>
          <cell r="F913">
            <v>0</v>
          </cell>
          <cell r="G913">
            <v>0</v>
          </cell>
          <cell r="H913">
            <v>38816</v>
          </cell>
          <cell r="I913">
            <v>1500</v>
          </cell>
          <cell r="J913">
            <v>7500</v>
          </cell>
          <cell r="K913">
            <v>624444</v>
          </cell>
          <cell r="L913">
            <v>168430</v>
          </cell>
          <cell r="M913">
            <v>21835</v>
          </cell>
          <cell r="N913">
            <v>38755</v>
          </cell>
          <cell r="O913">
            <v>0</v>
          </cell>
          <cell r="P913">
            <v>36685</v>
          </cell>
          <cell r="Q913">
            <v>1050248</v>
          </cell>
          <cell r="R913">
            <v>658964</v>
          </cell>
          <cell r="S913">
            <v>91754</v>
          </cell>
          <cell r="T913">
            <v>0</v>
          </cell>
          <cell r="U913">
            <v>118949</v>
          </cell>
          <cell r="V913">
            <v>10000</v>
          </cell>
          <cell r="W913">
            <v>59390</v>
          </cell>
          <cell r="X913">
            <v>36685</v>
          </cell>
          <cell r="Y913">
            <v>50000</v>
          </cell>
          <cell r="Z913">
            <v>1025742</v>
          </cell>
          <cell r="AA913">
            <v>83376</v>
          </cell>
          <cell r="AB913">
            <v>1109118</v>
          </cell>
          <cell r="AC913">
            <v>36685</v>
          </cell>
          <cell r="AD913">
            <v>1145803</v>
          </cell>
          <cell r="AE913">
            <v>-95555</v>
          </cell>
          <cell r="AF913">
            <v>438000</v>
          </cell>
          <cell r="AG913">
            <v>342445</v>
          </cell>
        </row>
        <row r="914">
          <cell r="A914" t="str">
            <v>926</v>
          </cell>
          <cell r="B914" t="str">
            <v>ANTHON</v>
          </cell>
          <cell r="C914">
            <v>159370</v>
          </cell>
          <cell r="D914">
            <v>0</v>
          </cell>
          <cell r="E914">
            <v>159370</v>
          </cell>
          <cell r="F914">
            <v>0</v>
          </cell>
          <cell r="G914">
            <v>0</v>
          </cell>
          <cell r="H914">
            <v>89940</v>
          </cell>
          <cell r="I914">
            <v>1945</v>
          </cell>
          <cell r="J914">
            <v>40780</v>
          </cell>
          <cell r="K914">
            <v>163265</v>
          </cell>
          <cell r="L914">
            <v>941500</v>
          </cell>
          <cell r="M914">
            <v>0</v>
          </cell>
          <cell r="N914">
            <v>5400</v>
          </cell>
          <cell r="O914">
            <v>0</v>
          </cell>
          <cell r="P914">
            <v>97300</v>
          </cell>
          <cell r="Q914">
            <v>1499500</v>
          </cell>
          <cell r="R914">
            <v>45600</v>
          </cell>
          <cell r="S914">
            <v>141000</v>
          </cell>
          <cell r="T914">
            <v>0</v>
          </cell>
          <cell r="U914">
            <v>183800</v>
          </cell>
          <cell r="V914">
            <v>10700</v>
          </cell>
          <cell r="W914">
            <v>92900</v>
          </cell>
          <cell r="X914">
            <v>32700</v>
          </cell>
          <cell r="Y914">
            <v>0</v>
          </cell>
          <cell r="Z914">
            <v>506700</v>
          </cell>
          <cell r="AA914">
            <v>977700</v>
          </cell>
          <cell r="AB914">
            <v>1484400</v>
          </cell>
          <cell r="AC914">
            <v>97300</v>
          </cell>
          <cell r="AD914">
            <v>1581700</v>
          </cell>
          <cell r="AE914">
            <v>-82200</v>
          </cell>
          <cell r="AF914">
            <v>878338</v>
          </cell>
          <cell r="AG914">
            <v>796138</v>
          </cell>
        </row>
        <row r="915">
          <cell r="A915" t="str">
            <v>927</v>
          </cell>
          <cell r="B915" t="str">
            <v>BRONSON</v>
          </cell>
          <cell r="C915">
            <v>69078</v>
          </cell>
          <cell r="D915">
            <v>0</v>
          </cell>
          <cell r="E915">
            <v>69078</v>
          </cell>
          <cell r="F915">
            <v>0</v>
          </cell>
          <cell r="G915">
            <v>0</v>
          </cell>
          <cell r="H915">
            <v>48684</v>
          </cell>
          <cell r="I915">
            <v>1300</v>
          </cell>
          <cell r="J915">
            <v>5800</v>
          </cell>
          <cell r="K915">
            <v>37572</v>
          </cell>
          <cell r="L915">
            <v>121000</v>
          </cell>
          <cell r="M915">
            <v>0</v>
          </cell>
          <cell r="N915">
            <v>1000</v>
          </cell>
          <cell r="O915">
            <v>0</v>
          </cell>
          <cell r="P915">
            <v>0</v>
          </cell>
          <cell r="Q915">
            <v>284434</v>
          </cell>
          <cell r="R915">
            <v>37800</v>
          </cell>
          <cell r="S915">
            <v>54980</v>
          </cell>
          <cell r="T915">
            <v>1520</v>
          </cell>
          <cell r="U915">
            <v>17522</v>
          </cell>
          <cell r="V915">
            <v>3500</v>
          </cell>
          <cell r="W915">
            <v>39700</v>
          </cell>
          <cell r="X915">
            <v>27087</v>
          </cell>
          <cell r="Y915">
            <v>0</v>
          </cell>
          <cell r="Z915">
            <v>182109</v>
          </cell>
          <cell r="AA915">
            <v>96205</v>
          </cell>
          <cell r="AB915">
            <v>278314</v>
          </cell>
          <cell r="AC915">
            <v>0</v>
          </cell>
          <cell r="AD915">
            <v>278314</v>
          </cell>
          <cell r="AE915">
            <v>6120</v>
          </cell>
          <cell r="AF915">
            <v>425333</v>
          </cell>
          <cell r="AG915">
            <v>431453</v>
          </cell>
        </row>
        <row r="916">
          <cell r="A916" t="str">
            <v>928</v>
          </cell>
          <cell r="B916" t="str">
            <v>CORRECTIONVILLE</v>
          </cell>
          <cell r="C916">
            <v>279962</v>
          </cell>
          <cell r="D916">
            <v>0</v>
          </cell>
          <cell r="E916">
            <v>279962</v>
          </cell>
          <cell r="F916">
            <v>0</v>
          </cell>
          <cell r="G916">
            <v>26208</v>
          </cell>
          <cell r="H916">
            <v>123050</v>
          </cell>
          <cell r="I916">
            <v>2000</v>
          </cell>
          <cell r="J916">
            <v>15825</v>
          </cell>
          <cell r="K916">
            <v>106534</v>
          </cell>
          <cell r="L916">
            <v>392000</v>
          </cell>
          <cell r="M916">
            <v>0</v>
          </cell>
          <cell r="N916">
            <v>10000</v>
          </cell>
          <cell r="O916">
            <v>0</v>
          </cell>
          <cell r="P916">
            <v>199428</v>
          </cell>
          <cell r="Q916">
            <v>1155007</v>
          </cell>
          <cell r="R916">
            <v>75100</v>
          </cell>
          <cell r="S916">
            <v>168110</v>
          </cell>
          <cell r="T916">
            <v>3600</v>
          </cell>
          <cell r="U916">
            <v>147500</v>
          </cell>
          <cell r="V916">
            <v>62000</v>
          </cell>
          <cell r="W916">
            <v>120000</v>
          </cell>
          <cell r="X916">
            <v>188294</v>
          </cell>
          <cell r="Y916">
            <v>0</v>
          </cell>
          <cell r="Z916">
            <v>764604</v>
          </cell>
          <cell r="AA916">
            <v>170000</v>
          </cell>
          <cell r="AB916">
            <v>934604</v>
          </cell>
          <cell r="AC916">
            <v>199428</v>
          </cell>
          <cell r="AD916">
            <v>1134032</v>
          </cell>
          <cell r="AE916">
            <v>20975</v>
          </cell>
          <cell r="AF916">
            <v>1614064</v>
          </cell>
          <cell r="AG916">
            <v>1635039</v>
          </cell>
        </row>
        <row r="917">
          <cell r="A917" t="str">
            <v>929</v>
          </cell>
          <cell r="B917" t="str">
            <v>CUSHING</v>
          </cell>
          <cell r="C917">
            <v>50377</v>
          </cell>
          <cell r="D917">
            <v>0</v>
          </cell>
          <cell r="E917">
            <v>50377</v>
          </cell>
          <cell r="F917">
            <v>0</v>
          </cell>
          <cell r="G917">
            <v>0</v>
          </cell>
          <cell r="H917">
            <v>30383</v>
          </cell>
          <cell r="I917">
            <v>550</v>
          </cell>
          <cell r="J917">
            <v>175</v>
          </cell>
          <cell r="K917">
            <v>47351</v>
          </cell>
          <cell r="L917">
            <v>115100</v>
          </cell>
          <cell r="M917">
            <v>0</v>
          </cell>
          <cell r="N917">
            <v>2500</v>
          </cell>
          <cell r="O917">
            <v>0</v>
          </cell>
          <cell r="P917">
            <v>0</v>
          </cell>
          <cell r="Q917">
            <v>246436</v>
          </cell>
          <cell r="R917">
            <v>35225</v>
          </cell>
          <cell r="S917">
            <v>66410</v>
          </cell>
          <cell r="T917">
            <v>0</v>
          </cell>
          <cell r="U917">
            <v>21655</v>
          </cell>
          <cell r="V917">
            <v>0</v>
          </cell>
          <cell r="W917">
            <v>44870</v>
          </cell>
          <cell r="X917">
            <v>0</v>
          </cell>
          <cell r="Y917">
            <v>0</v>
          </cell>
          <cell r="Z917">
            <v>168160</v>
          </cell>
          <cell r="AA917">
            <v>57000</v>
          </cell>
          <cell r="AB917">
            <v>225160</v>
          </cell>
          <cell r="AC917">
            <v>0</v>
          </cell>
          <cell r="AD917">
            <v>225160</v>
          </cell>
          <cell r="AE917">
            <v>21276</v>
          </cell>
          <cell r="AF917">
            <v>159530</v>
          </cell>
          <cell r="AG917">
            <v>180806</v>
          </cell>
        </row>
        <row r="918">
          <cell r="A918" t="str">
            <v>930</v>
          </cell>
          <cell r="B918" t="str">
            <v>DANBURY</v>
          </cell>
          <cell r="C918">
            <v>63826</v>
          </cell>
          <cell r="D918">
            <v>0</v>
          </cell>
          <cell r="E918">
            <v>63826</v>
          </cell>
          <cell r="F918">
            <v>0</v>
          </cell>
          <cell r="G918">
            <v>0</v>
          </cell>
          <cell r="H918">
            <v>42774</v>
          </cell>
          <cell r="I918">
            <v>0</v>
          </cell>
          <cell r="J918">
            <v>1375</v>
          </cell>
          <cell r="K918">
            <v>32000</v>
          </cell>
          <cell r="L918">
            <v>152200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292175</v>
          </cell>
          <cell r="R918">
            <v>10230</v>
          </cell>
          <cell r="S918">
            <v>78500</v>
          </cell>
          <cell r="T918">
            <v>0</v>
          </cell>
          <cell r="U918">
            <v>34521</v>
          </cell>
          <cell r="V918">
            <v>0</v>
          </cell>
          <cell r="W918">
            <v>36794</v>
          </cell>
          <cell r="X918">
            <v>18083</v>
          </cell>
          <cell r="Y918">
            <v>0</v>
          </cell>
          <cell r="Z918">
            <v>178128</v>
          </cell>
          <cell r="AA918">
            <v>109800</v>
          </cell>
          <cell r="AB918">
            <v>287928</v>
          </cell>
          <cell r="AC918">
            <v>0</v>
          </cell>
          <cell r="AD918">
            <v>287928</v>
          </cell>
          <cell r="AE918">
            <v>4247</v>
          </cell>
          <cell r="AF918">
            <v>324766</v>
          </cell>
          <cell r="AG918">
            <v>329013</v>
          </cell>
        </row>
        <row r="919">
          <cell r="A919" t="str">
            <v>931</v>
          </cell>
          <cell r="B919" t="str">
            <v>HORNICK</v>
          </cell>
          <cell r="C919">
            <v>62094</v>
          </cell>
          <cell r="D919">
            <v>0</v>
          </cell>
          <cell r="E919">
            <v>62094</v>
          </cell>
          <cell r="F919">
            <v>0</v>
          </cell>
          <cell r="G919">
            <v>29949</v>
          </cell>
          <cell r="H919">
            <v>34379</v>
          </cell>
          <cell r="I919">
            <v>530</v>
          </cell>
          <cell r="J919">
            <v>3000</v>
          </cell>
          <cell r="K919">
            <v>31981</v>
          </cell>
          <cell r="L919">
            <v>105650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267583</v>
          </cell>
          <cell r="R919">
            <v>16200</v>
          </cell>
          <cell r="S919">
            <v>49000</v>
          </cell>
          <cell r="T919">
            <v>3200</v>
          </cell>
          <cell r="U919">
            <v>14950</v>
          </cell>
          <cell r="V919">
            <v>68925</v>
          </cell>
          <cell r="W919">
            <v>63500</v>
          </cell>
          <cell r="X919">
            <v>0</v>
          </cell>
          <cell r="Y919">
            <v>0</v>
          </cell>
          <cell r="Z919">
            <v>215775</v>
          </cell>
          <cell r="AA919">
            <v>76900</v>
          </cell>
          <cell r="AB919">
            <v>292675</v>
          </cell>
          <cell r="AC919">
            <v>0</v>
          </cell>
          <cell r="AD919">
            <v>292675</v>
          </cell>
          <cell r="AE919">
            <v>-25092</v>
          </cell>
          <cell r="AF919">
            <v>156938</v>
          </cell>
          <cell r="AG919">
            <v>131846</v>
          </cell>
        </row>
        <row r="920">
          <cell r="A920" t="str">
            <v>932</v>
          </cell>
          <cell r="B920" t="str">
            <v>LAWTON</v>
          </cell>
          <cell r="C920">
            <v>234967</v>
          </cell>
          <cell r="D920">
            <v>0</v>
          </cell>
          <cell r="E920">
            <v>234967</v>
          </cell>
          <cell r="F920">
            <v>0</v>
          </cell>
          <cell r="G920">
            <v>119455</v>
          </cell>
          <cell r="H920">
            <v>122011</v>
          </cell>
          <cell r="I920">
            <v>3235</v>
          </cell>
          <cell r="J920">
            <v>20057</v>
          </cell>
          <cell r="K920">
            <v>147807.4</v>
          </cell>
          <cell r="L920">
            <v>290594</v>
          </cell>
          <cell r="M920">
            <v>0</v>
          </cell>
          <cell r="N920">
            <v>1350</v>
          </cell>
          <cell r="O920">
            <v>525000</v>
          </cell>
          <cell r="P920">
            <v>176557</v>
          </cell>
          <cell r="Q920">
            <v>1641033.4</v>
          </cell>
          <cell r="R920">
            <v>76725</v>
          </cell>
          <cell r="S920">
            <v>219854</v>
          </cell>
          <cell r="T920">
            <v>0</v>
          </cell>
          <cell r="U920">
            <v>40563</v>
          </cell>
          <cell r="V920">
            <v>5000</v>
          </cell>
          <cell r="W920">
            <v>88897</v>
          </cell>
          <cell r="X920">
            <v>57201</v>
          </cell>
          <cell r="Y920">
            <v>775000</v>
          </cell>
          <cell r="Z920">
            <v>1263240</v>
          </cell>
          <cell r="AA920">
            <v>228181</v>
          </cell>
          <cell r="AB920">
            <v>1491421</v>
          </cell>
          <cell r="AC920">
            <v>176557</v>
          </cell>
          <cell r="AD920">
            <v>1667978</v>
          </cell>
          <cell r="AE920">
            <v>-26944.599999999977</v>
          </cell>
          <cell r="AF920">
            <v>1794365</v>
          </cell>
          <cell r="AG920">
            <v>1767420.4</v>
          </cell>
        </row>
        <row r="921">
          <cell r="A921" t="str">
            <v>933</v>
          </cell>
          <cell r="B921" t="str">
            <v>MOVILLE</v>
          </cell>
          <cell r="C921">
            <v>470723</v>
          </cell>
          <cell r="D921">
            <v>0</v>
          </cell>
          <cell r="E921">
            <v>470723</v>
          </cell>
          <cell r="F921">
            <v>0</v>
          </cell>
          <cell r="G921">
            <v>41153</v>
          </cell>
          <cell r="H921">
            <v>288989</v>
          </cell>
          <cell r="I921">
            <v>8025</v>
          </cell>
          <cell r="J921">
            <v>26800</v>
          </cell>
          <cell r="K921">
            <v>233136</v>
          </cell>
          <cell r="L921">
            <v>613550</v>
          </cell>
          <cell r="M921">
            <v>0</v>
          </cell>
          <cell r="N921">
            <v>38378</v>
          </cell>
          <cell r="O921">
            <v>1375420</v>
          </cell>
          <cell r="P921">
            <v>361393</v>
          </cell>
          <cell r="Q921">
            <v>3457567</v>
          </cell>
          <cell r="R921">
            <v>211245</v>
          </cell>
          <cell r="S921">
            <v>971587</v>
          </cell>
          <cell r="T921">
            <v>6500</v>
          </cell>
          <cell r="U921">
            <v>230053</v>
          </cell>
          <cell r="V921">
            <v>22618</v>
          </cell>
          <cell r="W921">
            <v>129006</v>
          </cell>
          <cell r="X921">
            <v>172872</v>
          </cell>
          <cell r="Y921">
            <v>18635</v>
          </cell>
          <cell r="Z921">
            <v>1762516</v>
          </cell>
          <cell r="AA921">
            <v>1325038</v>
          </cell>
          <cell r="AB921">
            <v>3087554</v>
          </cell>
          <cell r="AC921">
            <v>361393</v>
          </cell>
          <cell r="AD921">
            <v>3448947</v>
          </cell>
          <cell r="AE921">
            <v>8620</v>
          </cell>
          <cell r="AF921">
            <v>1392403</v>
          </cell>
          <cell r="AG921">
            <v>1401023</v>
          </cell>
        </row>
        <row r="922">
          <cell r="A922" t="str">
            <v>934</v>
          </cell>
          <cell r="B922" t="str">
            <v>OTO</v>
          </cell>
          <cell r="C922">
            <v>19849</v>
          </cell>
          <cell r="D922">
            <v>0</v>
          </cell>
          <cell r="E922">
            <v>19849</v>
          </cell>
          <cell r="F922">
            <v>0</v>
          </cell>
          <cell r="G922">
            <v>0</v>
          </cell>
          <cell r="H922">
            <v>23603</v>
          </cell>
          <cell r="I922">
            <v>400</v>
          </cell>
          <cell r="J922">
            <v>0</v>
          </cell>
          <cell r="K922">
            <v>14193</v>
          </cell>
          <cell r="L922">
            <v>36400</v>
          </cell>
          <cell r="M922">
            <v>0</v>
          </cell>
          <cell r="N922">
            <v>2000</v>
          </cell>
          <cell r="O922">
            <v>0</v>
          </cell>
          <cell r="P922">
            <v>0</v>
          </cell>
          <cell r="Q922">
            <v>96445</v>
          </cell>
          <cell r="R922">
            <v>2300</v>
          </cell>
          <cell r="S922">
            <v>19000</v>
          </cell>
          <cell r="T922">
            <v>500</v>
          </cell>
          <cell r="U922">
            <v>6000</v>
          </cell>
          <cell r="V922">
            <v>0</v>
          </cell>
          <cell r="W922">
            <v>24346</v>
          </cell>
          <cell r="X922">
            <v>5200</v>
          </cell>
          <cell r="Y922">
            <v>0</v>
          </cell>
          <cell r="Z922">
            <v>57346</v>
          </cell>
          <cell r="AA922">
            <v>24500</v>
          </cell>
          <cell r="AB922">
            <v>81846</v>
          </cell>
          <cell r="AC922">
            <v>0</v>
          </cell>
          <cell r="AD922">
            <v>81846</v>
          </cell>
          <cell r="AE922">
            <v>14599</v>
          </cell>
          <cell r="AF922">
            <v>159654</v>
          </cell>
          <cell r="AG922">
            <v>174253</v>
          </cell>
        </row>
        <row r="923">
          <cell r="A923" t="str">
            <v>935</v>
          </cell>
          <cell r="B923" t="str">
            <v>PIERSON</v>
          </cell>
          <cell r="C923">
            <v>135977</v>
          </cell>
          <cell r="D923">
            <v>0</v>
          </cell>
          <cell r="E923">
            <v>135977</v>
          </cell>
          <cell r="F923">
            <v>0</v>
          </cell>
          <cell r="G923">
            <v>0</v>
          </cell>
          <cell r="H923">
            <v>62351</v>
          </cell>
          <cell r="I923">
            <v>1000</v>
          </cell>
          <cell r="J923">
            <v>2050</v>
          </cell>
          <cell r="K923">
            <v>243882.4</v>
          </cell>
          <cell r="L923">
            <v>88640</v>
          </cell>
          <cell r="M923">
            <v>0</v>
          </cell>
          <cell r="N923">
            <v>0</v>
          </cell>
          <cell r="O923">
            <v>700000</v>
          </cell>
          <cell r="P923">
            <v>80000</v>
          </cell>
          <cell r="Q923">
            <v>1313900.3999999999</v>
          </cell>
          <cell r="R923">
            <v>42665</v>
          </cell>
          <cell r="S923">
            <v>93625</v>
          </cell>
          <cell r="T923">
            <v>0</v>
          </cell>
          <cell r="U923">
            <v>42689</v>
          </cell>
          <cell r="V923">
            <v>1200</v>
          </cell>
          <cell r="W923">
            <v>105400</v>
          </cell>
          <cell r="X923">
            <v>33342</v>
          </cell>
          <cell r="Y923">
            <v>0</v>
          </cell>
          <cell r="Z923">
            <v>318921</v>
          </cell>
          <cell r="AA923">
            <v>600904</v>
          </cell>
          <cell r="AB923">
            <v>919825</v>
          </cell>
          <cell r="AC923">
            <v>80000</v>
          </cell>
          <cell r="AD923">
            <v>999825</v>
          </cell>
          <cell r="AE923">
            <v>314075.40000000002</v>
          </cell>
          <cell r="AF923">
            <v>611096</v>
          </cell>
          <cell r="AG923">
            <v>925171.4</v>
          </cell>
        </row>
        <row r="924">
          <cell r="A924" t="str">
            <v>936</v>
          </cell>
          <cell r="B924" t="str">
            <v>SALIX</v>
          </cell>
          <cell r="C924">
            <v>76638</v>
          </cell>
          <cell r="D924">
            <v>0</v>
          </cell>
          <cell r="E924">
            <v>76638</v>
          </cell>
          <cell r="F924">
            <v>0</v>
          </cell>
          <cell r="G924">
            <v>0</v>
          </cell>
          <cell r="H924">
            <v>47110</v>
          </cell>
          <cell r="I924">
            <v>965</v>
          </cell>
          <cell r="J924">
            <v>9590</v>
          </cell>
          <cell r="K924">
            <v>41499</v>
          </cell>
          <cell r="L924">
            <v>172350</v>
          </cell>
          <cell r="M924">
            <v>20000</v>
          </cell>
          <cell r="N924">
            <v>0</v>
          </cell>
          <cell r="O924">
            <v>0</v>
          </cell>
          <cell r="P924">
            <v>51382</v>
          </cell>
          <cell r="Q924">
            <v>419534</v>
          </cell>
          <cell r="R924">
            <v>0</v>
          </cell>
          <cell r="S924">
            <v>71875</v>
          </cell>
          <cell r="T924">
            <v>0</v>
          </cell>
          <cell r="U924">
            <v>4075</v>
          </cell>
          <cell r="V924">
            <v>3500</v>
          </cell>
          <cell r="W924">
            <v>75425</v>
          </cell>
          <cell r="X924">
            <v>72045</v>
          </cell>
          <cell r="Y924">
            <v>0</v>
          </cell>
          <cell r="Z924">
            <v>226920</v>
          </cell>
          <cell r="AA924">
            <v>133435</v>
          </cell>
          <cell r="AB924">
            <v>360355</v>
          </cell>
          <cell r="AC924">
            <v>51382</v>
          </cell>
          <cell r="AD924">
            <v>411737</v>
          </cell>
          <cell r="AE924">
            <v>7797</v>
          </cell>
          <cell r="AF924">
            <v>202057</v>
          </cell>
          <cell r="AG924">
            <v>209854</v>
          </cell>
        </row>
        <row r="925">
          <cell r="A925" t="str">
            <v>937</v>
          </cell>
          <cell r="B925" t="str">
            <v>SERGEANT BLUFF</v>
          </cell>
          <cell r="C925">
            <v>2200079</v>
          </cell>
          <cell r="D925">
            <v>0</v>
          </cell>
          <cell r="E925">
            <v>2200079</v>
          </cell>
          <cell r="F925">
            <v>170</v>
          </cell>
          <cell r="G925">
            <v>96305</v>
          </cell>
          <cell r="H925">
            <v>679379</v>
          </cell>
          <cell r="I925">
            <v>34475</v>
          </cell>
          <cell r="J925">
            <v>30200</v>
          </cell>
          <cell r="K925">
            <v>1117954.75</v>
          </cell>
          <cell r="L925">
            <v>6234873</v>
          </cell>
          <cell r="M925">
            <v>0</v>
          </cell>
          <cell r="N925">
            <v>35650</v>
          </cell>
          <cell r="O925">
            <v>760000</v>
          </cell>
          <cell r="P925">
            <v>2255244</v>
          </cell>
          <cell r="Q925">
            <v>13444329.75</v>
          </cell>
          <cell r="R925">
            <v>1384866</v>
          </cell>
          <cell r="S925">
            <v>537496</v>
          </cell>
          <cell r="T925">
            <v>9600</v>
          </cell>
          <cell r="U925">
            <v>669049</v>
          </cell>
          <cell r="V925">
            <v>232660</v>
          </cell>
          <cell r="W925">
            <v>577135</v>
          </cell>
          <cell r="X925">
            <v>626218</v>
          </cell>
          <cell r="Y925">
            <v>2588434</v>
          </cell>
          <cell r="Z925">
            <v>6625458</v>
          </cell>
          <cell r="AA925">
            <v>5532390</v>
          </cell>
          <cell r="AB925">
            <v>12157848</v>
          </cell>
          <cell r="AC925">
            <v>2255244</v>
          </cell>
          <cell r="AD925">
            <v>14413092</v>
          </cell>
          <cell r="AE925">
            <v>-968762.25</v>
          </cell>
          <cell r="AF925">
            <v>3448871</v>
          </cell>
          <cell r="AG925">
            <v>2480108.75</v>
          </cell>
        </row>
        <row r="926">
          <cell r="A926" t="str">
            <v>938</v>
          </cell>
          <cell r="B926" t="str">
            <v>SIOUX CITY</v>
          </cell>
          <cell r="C926">
            <v>40177788</v>
          </cell>
          <cell r="D926">
            <v>0</v>
          </cell>
          <cell r="E926">
            <v>40177788</v>
          </cell>
          <cell r="F926">
            <v>0</v>
          </cell>
          <cell r="G926">
            <v>9839278</v>
          </cell>
          <cell r="H926">
            <v>25121869</v>
          </cell>
          <cell r="I926">
            <v>1911365</v>
          </cell>
          <cell r="J926">
            <v>8257917</v>
          </cell>
          <cell r="K926">
            <v>43727715.546847008</v>
          </cell>
          <cell r="L926">
            <v>88033017</v>
          </cell>
          <cell r="M926">
            <v>193487</v>
          </cell>
          <cell r="N926">
            <v>7415341</v>
          </cell>
          <cell r="O926">
            <v>24270065</v>
          </cell>
          <cell r="P926">
            <v>64037324</v>
          </cell>
          <cell r="Q926">
            <v>312985166.54684699</v>
          </cell>
          <cell r="R926">
            <v>38829112</v>
          </cell>
          <cell r="S926">
            <v>17805968</v>
          </cell>
          <cell r="T926">
            <v>0</v>
          </cell>
          <cell r="U926">
            <v>18847776</v>
          </cell>
          <cell r="V926">
            <v>10170689</v>
          </cell>
          <cell r="W926">
            <v>13568216</v>
          </cell>
          <cell r="X926">
            <v>26652540</v>
          </cell>
          <cell r="Y926">
            <v>42849984</v>
          </cell>
          <cell r="Z926">
            <v>168724285</v>
          </cell>
          <cell r="AA926">
            <v>104400736</v>
          </cell>
          <cell r="AB926">
            <v>273125021</v>
          </cell>
          <cell r="AC926">
            <v>64037324</v>
          </cell>
          <cell r="AD926">
            <v>337162345</v>
          </cell>
          <cell r="AE926">
            <v>-24177178.453152984</v>
          </cell>
          <cell r="AF926">
            <v>198957807</v>
          </cell>
          <cell r="AG926">
            <v>174780628.54684702</v>
          </cell>
        </row>
        <row r="927">
          <cell r="A927" t="str">
            <v>939</v>
          </cell>
          <cell r="B927" t="str">
            <v>SLOAN</v>
          </cell>
          <cell r="C927">
            <v>280085</v>
          </cell>
          <cell r="D927">
            <v>0</v>
          </cell>
          <cell r="E927">
            <v>280085</v>
          </cell>
          <cell r="F927">
            <v>0</v>
          </cell>
          <cell r="G927">
            <v>0</v>
          </cell>
          <cell r="H927">
            <v>146509</v>
          </cell>
          <cell r="I927">
            <v>3055</v>
          </cell>
          <cell r="J927">
            <v>9955</v>
          </cell>
          <cell r="K927">
            <v>244916</v>
          </cell>
          <cell r="L927">
            <v>439785</v>
          </cell>
          <cell r="M927">
            <v>0</v>
          </cell>
          <cell r="N927">
            <v>39250</v>
          </cell>
          <cell r="O927">
            <v>31000</v>
          </cell>
          <cell r="P927">
            <v>163977</v>
          </cell>
          <cell r="Q927">
            <v>1358532</v>
          </cell>
          <cell r="R927">
            <v>29000</v>
          </cell>
          <cell r="S927">
            <v>265980</v>
          </cell>
          <cell r="T927">
            <v>0</v>
          </cell>
          <cell r="U927">
            <v>273884</v>
          </cell>
          <cell r="V927">
            <v>17500</v>
          </cell>
          <cell r="W927">
            <v>143362</v>
          </cell>
          <cell r="X927">
            <v>0</v>
          </cell>
          <cell r="Y927">
            <v>0</v>
          </cell>
          <cell r="Z927">
            <v>729726</v>
          </cell>
          <cell r="AA927">
            <v>511268</v>
          </cell>
          <cell r="AB927">
            <v>1240994</v>
          </cell>
          <cell r="AC927">
            <v>163977</v>
          </cell>
          <cell r="AD927">
            <v>1404971</v>
          </cell>
          <cell r="AE927">
            <v>-46439</v>
          </cell>
          <cell r="AF927">
            <v>1233552</v>
          </cell>
          <cell r="AG927">
            <v>1187113</v>
          </cell>
        </row>
        <row r="928">
          <cell r="A928" t="str">
            <v>940</v>
          </cell>
          <cell r="B928" t="str">
            <v>SMITHLAND</v>
          </cell>
          <cell r="C928">
            <v>45430</v>
          </cell>
          <cell r="D928">
            <v>0</v>
          </cell>
          <cell r="E928">
            <v>45430</v>
          </cell>
          <cell r="F928">
            <v>0</v>
          </cell>
          <cell r="G928">
            <v>0</v>
          </cell>
          <cell r="H928">
            <v>32530</v>
          </cell>
          <cell r="I928">
            <v>900</v>
          </cell>
          <cell r="J928">
            <v>100</v>
          </cell>
          <cell r="K928">
            <v>27859</v>
          </cell>
          <cell r="L928">
            <v>83000</v>
          </cell>
          <cell r="M928">
            <v>0</v>
          </cell>
          <cell r="N928">
            <v>10000</v>
          </cell>
          <cell r="O928">
            <v>0</v>
          </cell>
          <cell r="P928">
            <v>0</v>
          </cell>
          <cell r="Q928">
            <v>199819</v>
          </cell>
          <cell r="R928">
            <v>6900</v>
          </cell>
          <cell r="S928">
            <v>57000</v>
          </cell>
          <cell r="T928">
            <v>2200</v>
          </cell>
          <cell r="U928">
            <v>11150</v>
          </cell>
          <cell r="V928">
            <v>0</v>
          </cell>
          <cell r="W928">
            <v>39550</v>
          </cell>
          <cell r="X928">
            <v>8911</v>
          </cell>
          <cell r="Y928">
            <v>0</v>
          </cell>
          <cell r="Z928">
            <v>125711</v>
          </cell>
          <cell r="AA928">
            <v>52000</v>
          </cell>
          <cell r="AB928">
            <v>177711</v>
          </cell>
          <cell r="AC928">
            <v>0</v>
          </cell>
          <cell r="AD928">
            <v>177711</v>
          </cell>
          <cell r="AE928">
            <v>22108</v>
          </cell>
          <cell r="AF928">
            <v>127557</v>
          </cell>
          <cell r="AG928">
            <v>149665</v>
          </cell>
        </row>
        <row r="929">
          <cell r="A929" t="str">
            <v>941</v>
          </cell>
          <cell r="B929" t="str">
            <v>FERTILE</v>
          </cell>
          <cell r="C929">
            <v>79813</v>
          </cell>
          <cell r="D929">
            <v>0</v>
          </cell>
          <cell r="E929">
            <v>79813</v>
          </cell>
          <cell r="F929">
            <v>0</v>
          </cell>
          <cell r="G929">
            <v>0</v>
          </cell>
          <cell r="H929">
            <v>30742</v>
          </cell>
          <cell r="I929">
            <v>105</v>
          </cell>
          <cell r="J929">
            <v>2180</v>
          </cell>
          <cell r="K929">
            <v>163831</v>
          </cell>
          <cell r="L929">
            <v>155899</v>
          </cell>
          <cell r="M929">
            <v>0</v>
          </cell>
          <cell r="N929">
            <v>120783</v>
          </cell>
          <cell r="O929">
            <v>0</v>
          </cell>
          <cell r="P929">
            <v>34355</v>
          </cell>
          <cell r="Q929">
            <v>587708</v>
          </cell>
          <cell r="R929">
            <v>117150</v>
          </cell>
          <cell r="S929">
            <v>101559</v>
          </cell>
          <cell r="T929">
            <v>2375</v>
          </cell>
          <cell r="U929">
            <v>133640</v>
          </cell>
          <cell r="V929">
            <v>33599</v>
          </cell>
          <cell r="W929">
            <v>69251</v>
          </cell>
          <cell r="X929">
            <v>0</v>
          </cell>
          <cell r="Y929">
            <v>0</v>
          </cell>
          <cell r="Z929">
            <v>457574</v>
          </cell>
          <cell r="AA929">
            <v>88195</v>
          </cell>
          <cell r="AB929">
            <v>545769</v>
          </cell>
          <cell r="AC929">
            <v>34355</v>
          </cell>
          <cell r="AD929">
            <v>580124</v>
          </cell>
          <cell r="AE929">
            <v>7584</v>
          </cell>
          <cell r="AF929">
            <v>252354</v>
          </cell>
          <cell r="AG929">
            <v>259938</v>
          </cell>
        </row>
        <row r="930">
          <cell r="A930" t="str">
            <v>942</v>
          </cell>
          <cell r="B930" t="str">
            <v>GRAFTON</v>
          </cell>
          <cell r="C930">
            <v>59854</v>
          </cell>
          <cell r="D930">
            <v>0</v>
          </cell>
          <cell r="E930">
            <v>59854</v>
          </cell>
          <cell r="F930">
            <v>0</v>
          </cell>
          <cell r="G930">
            <v>0</v>
          </cell>
          <cell r="H930">
            <v>43000</v>
          </cell>
          <cell r="I930">
            <v>150</v>
          </cell>
          <cell r="J930">
            <v>15405</v>
          </cell>
          <cell r="K930">
            <v>45200</v>
          </cell>
          <cell r="L930">
            <v>297000</v>
          </cell>
          <cell r="M930">
            <v>0</v>
          </cell>
          <cell r="N930">
            <v>15000</v>
          </cell>
          <cell r="O930">
            <v>0</v>
          </cell>
          <cell r="P930">
            <v>20920</v>
          </cell>
          <cell r="Q930">
            <v>496529</v>
          </cell>
          <cell r="R930">
            <v>6285</v>
          </cell>
          <cell r="S930">
            <v>34500</v>
          </cell>
          <cell r="T930">
            <v>800</v>
          </cell>
          <cell r="U930">
            <v>77700</v>
          </cell>
          <cell r="V930">
            <v>6000</v>
          </cell>
          <cell r="W930">
            <v>42000</v>
          </cell>
          <cell r="X930">
            <v>20920</v>
          </cell>
          <cell r="Y930">
            <v>22500</v>
          </cell>
          <cell r="Z930">
            <v>210705</v>
          </cell>
          <cell r="AA930">
            <v>316000</v>
          </cell>
          <cell r="AB930">
            <v>526705</v>
          </cell>
          <cell r="AC930">
            <v>20920</v>
          </cell>
          <cell r="AD930">
            <v>547625</v>
          </cell>
          <cell r="AE930">
            <v>-51096</v>
          </cell>
          <cell r="AF930">
            <v>262063</v>
          </cell>
          <cell r="AG930">
            <v>210967</v>
          </cell>
        </row>
        <row r="931">
          <cell r="A931" t="str">
            <v>943</v>
          </cell>
          <cell r="B931" t="str">
            <v>HANLONTOWN</v>
          </cell>
          <cell r="C931">
            <v>73563</v>
          </cell>
          <cell r="D931">
            <v>0</v>
          </cell>
          <cell r="E931">
            <v>73563</v>
          </cell>
          <cell r="F931">
            <v>0</v>
          </cell>
          <cell r="G931">
            <v>0</v>
          </cell>
          <cell r="H931">
            <v>22372</v>
          </cell>
          <cell r="I931">
            <v>0</v>
          </cell>
          <cell r="J931">
            <v>656</v>
          </cell>
          <cell r="K931">
            <v>71920</v>
          </cell>
          <cell r="L931">
            <v>46825</v>
          </cell>
          <cell r="M931">
            <v>0</v>
          </cell>
          <cell r="N931">
            <v>194587</v>
          </cell>
          <cell r="O931">
            <v>0</v>
          </cell>
          <cell r="P931">
            <v>26000</v>
          </cell>
          <cell r="Q931">
            <v>435923</v>
          </cell>
          <cell r="R931">
            <v>28701</v>
          </cell>
          <cell r="S931">
            <v>212462</v>
          </cell>
          <cell r="T931">
            <v>7500</v>
          </cell>
          <cell r="U931">
            <v>57900</v>
          </cell>
          <cell r="V931">
            <v>12500</v>
          </cell>
          <cell r="W931">
            <v>65158</v>
          </cell>
          <cell r="X931">
            <v>0</v>
          </cell>
          <cell r="Y931">
            <v>0</v>
          </cell>
          <cell r="Z931">
            <v>384221</v>
          </cell>
          <cell r="AA931">
            <v>24299</v>
          </cell>
          <cell r="AB931">
            <v>408520</v>
          </cell>
          <cell r="AC931">
            <v>26000</v>
          </cell>
          <cell r="AD931">
            <v>434520</v>
          </cell>
          <cell r="AE931">
            <v>1403</v>
          </cell>
          <cell r="AF931">
            <v>233008</v>
          </cell>
          <cell r="AG931">
            <v>234411</v>
          </cell>
        </row>
        <row r="932">
          <cell r="A932" t="str">
            <v>944</v>
          </cell>
          <cell r="B932" t="str">
            <v>JOICE</v>
          </cell>
          <cell r="C932">
            <v>70655</v>
          </cell>
          <cell r="D932">
            <v>0</v>
          </cell>
          <cell r="E932">
            <v>70655</v>
          </cell>
          <cell r="F932">
            <v>0</v>
          </cell>
          <cell r="G932">
            <v>30100</v>
          </cell>
          <cell r="H932">
            <v>19997</v>
          </cell>
          <cell r="I932">
            <v>100</v>
          </cell>
          <cell r="J932">
            <v>4500</v>
          </cell>
          <cell r="K932">
            <v>40300</v>
          </cell>
          <cell r="L932">
            <v>105700</v>
          </cell>
          <cell r="M932">
            <v>0</v>
          </cell>
          <cell r="N932">
            <v>94810</v>
          </cell>
          <cell r="O932">
            <v>0</v>
          </cell>
          <cell r="P932">
            <v>0</v>
          </cell>
          <cell r="Q932">
            <v>366162</v>
          </cell>
          <cell r="R932">
            <v>26669</v>
          </cell>
          <cell r="S932">
            <v>48481</v>
          </cell>
          <cell r="T932">
            <v>2700</v>
          </cell>
          <cell r="U932">
            <v>84610</v>
          </cell>
          <cell r="V932">
            <v>25000</v>
          </cell>
          <cell r="W932">
            <v>30850</v>
          </cell>
          <cell r="X932">
            <v>0</v>
          </cell>
          <cell r="Y932">
            <v>0</v>
          </cell>
          <cell r="Z932">
            <v>218310</v>
          </cell>
          <cell r="AA932">
            <v>91700</v>
          </cell>
          <cell r="AB932">
            <v>310010</v>
          </cell>
          <cell r="AC932">
            <v>0</v>
          </cell>
          <cell r="AD932">
            <v>310010</v>
          </cell>
          <cell r="AE932">
            <v>56152</v>
          </cell>
          <cell r="AF932">
            <v>245500</v>
          </cell>
          <cell r="AG932">
            <v>301652</v>
          </cell>
        </row>
        <row r="933">
          <cell r="A933" t="str">
            <v>945</v>
          </cell>
          <cell r="B933" t="str">
            <v>KENSETT</v>
          </cell>
          <cell r="C933">
            <v>77732</v>
          </cell>
          <cell r="D933">
            <v>0</v>
          </cell>
          <cell r="E933">
            <v>77732</v>
          </cell>
          <cell r="F933">
            <v>0</v>
          </cell>
          <cell r="G933">
            <v>0</v>
          </cell>
          <cell r="H933">
            <v>22302</v>
          </cell>
          <cell r="I933">
            <v>105</v>
          </cell>
          <cell r="J933">
            <v>31792</v>
          </cell>
          <cell r="K933">
            <v>48782</v>
          </cell>
          <cell r="L933">
            <v>88570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269283</v>
          </cell>
          <cell r="R933">
            <v>6463</v>
          </cell>
          <cell r="S933">
            <v>50590</v>
          </cell>
          <cell r="T933">
            <v>0</v>
          </cell>
          <cell r="U933">
            <v>60698</v>
          </cell>
          <cell r="V933">
            <v>0</v>
          </cell>
          <cell r="W933">
            <v>83570</v>
          </cell>
          <cell r="X933">
            <v>0</v>
          </cell>
          <cell r="Y933">
            <v>0</v>
          </cell>
          <cell r="Z933">
            <v>201321</v>
          </cell>
          <cell r="AA933">
            <v>67962</v>
          </cell>
          <cell r="AB933">
            <v>269283</v>
          </cell>
          <cell r="AC933">
            <v>0</v>
          </cell>
          <cell r="AD933">
            <v>269283</v>
          </cell>
          <cell r="AE933">
            <v>0</v>
          </cell>
          <cell r="AF933">
            <v>265061</v>
          </cell>
          <cell r="AG933">
            <v>265061</v>
          </cell>
        </row>
        <row r="934">
          <cell r="A934" t="str">
            <v>946</v>
          </cell>
          <cell r="B934" t="str">
            <v>MANLY</v>
          </cell>
          <cell r="C934">
            <v>331137</v>
          </cell>
          <cell r="D934">
            <v>0</v>
          </cell>
          <cell r="E934">
            <v>331137</v>
          </cell>
          <cell r="F934">
            <v>0</v>
          </cell>
          <cell r="G934">
            <v>154630</v>
          </cell>
          <cell r="H934">
            <v>107359</v>
          </cell>
          <cell r="I934">
            <v>7275</v>
          </cell>
          <cell r="J934">
            <v>11466</v>
          </cell>
          <cell r="K934">
            <v>399740</v>
          </cell>
          <cell r="L934">
            <v>470815</v>
          </cell>
          <cell r="M934">
            <v>1500</v>
          </cell>
          <cell r="N934">
            <v>45780</v>
          </cell>
          <cell r="O934">
            <v>0</v>
          </cell>
          <cell r="P934">
            <v>263437</v>
          </cell>
          <cell r="Q934">
            <v>1793139</v>
          </cell>
          <cell r="R934">
            <v>220902</v>
          </cell>
          <cell r="S934">
            <v>196316</v>
          </cell>
          <cell r="T934">
            <v>4200</v>
          </cell>
          <cell r="U934">
            <v>152807</v>
          </cell>
          <cell r="V934">
            <v>300</v>
          </cell>
          <cell r="W934">
            <v>57992</v>
          </cell>
          <cell r="X934">
            <v>209909</v>
          </cell>
          <cell r="Y934">
            <v>120000</v>
          </cell>
          <cell r="Z934">
            <v>962426</v>
          </cell>
          <cell r="AA934">
            <v>419234</v>
          </cell>
          <cell r="AB934">
            <v>1381660</v>
          </cell>
          <cell r="AC934">
            <v>263437</v>
          </cell>
          <cell r="AD934">
            <v>1645097</v>
          </cell>
          <cell r="AE934">
            <v>148042</v>
          </cell>
          <cell r="AF934">
            <v>1567570</v>
          </cell>
          <cell r="AG934">
            <v>1715612</v>
          </cell>
        </row>
        <row r="935">
          <cell r="A935" t="str">
            <v>947</v>
          </cell>
          <cell r="B935" t="str">
            <v>NORTHWOOD</v>
          </cell>
          <cell r="C935">
            <v>739420</v>
          </cell>
          <cell r="D935">
            <v>0</v>
          </cell>
          <cell r="E935">
            <v>739420</v>
          </cell>
          <cell r="F935">
            <v>0</v>
          </cell>
          <cell r="G935">
            <v>400000</v>
          </cell>
          <cell r="H935">
            <v>208713</v>
          </cell>
          <cell r="I935">
            <v>21600</v>
          </cell>
          <cell r="J935">
            <v>11000</v>
          </cell>
          <cell r="K935">
            <v>3882736</v>
          </cell>
          <cell r="L935">
            <v>1011436</v>
          </cell>
          <cell r="M935">
            <v>0</v>
          </cell>
          <cell r="N935">
            <v>1345305</v>
          </cell>
          <cell r="O935">
            <v>0</v>
          </cell>
          <cell r="P935">
            <v>805000</v>
          </cell>
          <cell r="Q935">
            <v>8425210</v>
          </cell>
          <cell r="R935">
            <v>338515</v>
          </cell>
          <cell r="S935">
            <v>685939</v>
          </cell>
          <cell r="T935">
            <v>18014</v>
          </cell>
          <cell r="U935">
            <v>302179</v>
          </cell>
          <cell r="V935">
            <v>1352275</v>
          </cell>
          <cell r="W935">
            <v>207161</v>
          </cell>
          <cell r="X935">
            <v>350000</v>
          </cell>
          <cell r="Y935">
            <v>0</v>
          </cell>
          <cell r="Z935">
            <v>3254083</v>
          </cell>
          <cell r="AA935">
            <v>4208785</v>
          </cell>
          <cell r="AB935">
            <v>7462868</v>
          </cell>
          <cell r="AC935">
            <v>805000</v>
          </cell>
          <cell r="AD935">
            <v>8267868</v>
          </cell>
          <cell r="AE935">
            <v>157342</v>
          </cell>
          <cell r="AF935">
            <v>2122638</v>
          </cell>
          <cell r="AG935">
            <v>2279980</v>
          </cell>
        </row>
        <row r="936">
          <cell r="A936" t="str">
            <v>948</v>
          </cell>
          <cell r="B936" t="str">
            <v>BELMOND</v>
          </cell>
          <cell r="C936">
            <v>1103536</v>
          </cell>
          <cell r="D936">
            <v>0</v>
          </cell>
          <cell r="E936">
            <v>1103536</v>
          </cell>
          <cell r="F936">
            <v>0</v>
          </cell>
          <cell r="G936">
            <v>29025</v>
          </cell>
          <cell r="H936">
            <v>242420</v>
          </cell>
          <cell r="I936">
            <v>4650</v>
          </cell>
          <cell r="J936">
            <v>17555</v>
          </cell>
          <cell r="K936">
            <v>570899</v>
          </cell>
          <cell r="L936">
            <v>1465550</v>
          </cell>
          <cell r="M936">
            <v>0</v>
          </cell>
          <cell r="N936">
            <v>181329</v>
          </cell>
          <cell r="O936">
            <v>0</v>
          </cell>
          <cell r="P936">
            <v>1066697</v>
          </cell>
          <cell r="Q936">
            <v>4681661</v>
          </cell>
          <cell r="R936">
            <v>513281</v>
          </cell>
          <cell r="S936">
            <v>544238</v>
          </cell>
          <cell r="T936">
            <v>6139</v>
          </cell>
          <cell r="U936">
            <v>341740</v>
          </cell>
          <cell r="V936">
            <v>333025</v>
          </cell>
          <cell r="W936">
            <v>313222</v>
          </cell>
          <cell r="X936">
            <v>353645</v>
          </cell>
          <cell r="Y936">
            <v>106045</v>
          </cell>
          <cell r="Z936">
            <v>2511335</v>
          </cell>
          <cell r="AA936">
            <v>1512149</v>
          </cell>
          <cell r="AB936">
            <v>4023484</v>
          </cell>
          <cell r="AC936">
            <v>1066697</v>
          </cell>
          <cell r="AD936">
            <v>5090181</v>
          </cell>
          <cell r="AE936">
            <v>-408520</v>
          </cell>
          <cell r="AF936">
            <v>2384962</v>
          </cell>
          <cell r="AG936">
            <v>1976442</v>
          </cell>
        </row>
        <row r="937">
          <cell r="A937" t="str">
            <v>949</v>
          </cell>
          <cell r="B937" t="str">
            <v>CLARION</v>
          </cell>
          <cell r="C937">
            <v>1282787</v>
          </cell>
          <cell r="D937">
            <v>0</v>
          </cell>
          <cell r="E937">
            <v>1282787</v>
          </cell>
          <cell r="F937">
            <v>0</v>
          </cell>
          <cell r="G937">
            <v>525676</v>
          </cell>
          <cell r="H937">
            <v>361666</v>
          </cell>
          <cell r="I937">
            <v>20560</v>
          </cell>
          <cell r="J937">
            <v>456864</v>
          </cell>
          <cell r="K937">
            <v>516397</v>
          </cell>
          <cell r="L937">
            <v>1838929</v>
          </cell>
          <cell r="M937">
            <v>4500</v>
          </cell>
          <cell r="N937">
            <v>600</v>
          </cell>
          <cell r="O937">
            <v>750000</v>
          </cell>
          <cell r="P937">
            <v>1826639</v>
          </cell>
          <cell r="Q937">
            <v>7584618</v>
          </cell>
          <cell r="R937">
            <v>1375481</v>
          </cell>
          <cell r="S937">
            <v>1083472</v>
          </cell>
          <cell r="T937">
            <v>5800</v>
          </cell>
          <cell r="U937">
            <v>343967</v>
          </cell>
          <cell r="V937">
            <v>104150</v>
          </cell>
          <cell r="W937">
            <v>522630</v>
          </cell>
          <cell r="X937">
            <v>1287654</v>
          </cell>
          <cell r="Y937">
            <v>30200</v>
          </cell>
          <cell r="Z937">
            <v>4753354</v>
          </cell>
          <cell r="AA937">
            <v>1222212</v>
          </cell>
          <cell r="AB937">
            <v>5975566</v>
          </cell>
          <cell r="AC937">
            <v>1826639</v>
          </cell>
          <cell r="AD937">
            <v>7802205</v>
          </cell>
          <cell r="AE937">
            <v>-217587</v>
          </cell>
          <cell r="AF937">
            <v>3090198</v>
          </cell>
          <cell r="AG937">
            <v>2872611</v>
          </cell>
        </row>
        <row r="938">
          <cell r="A938" t="str">
            <v>950</v>
          </cell>
          <cell r="B938" t="str">
            <v>DOWS</v>
          </cell>
          <cell r="C938">
            <v>177482</v>
          </cell>
          <cell r="D938">
            <v>0</v>
          </cell>
          <cell r="E938">
            <v>177482</v>
          </cell>
          <cell r="F938">
            <v>0</v>
          </cell>
          <cell r="G938">
            <v>0</v>
          </cell>
          <cell r="H938">
            <v>58983</v>
          </cell>
          <cell r="I938">
            <v>1405</v>
          </cell>
          <cell r="J938">
            <v>375</v>
          </cell>
          <cell r="K938">
            <v>99744</v>
          </cell>
          <cell r="L938">
            <v>186570</v>
          </cell>
          <cell r="M938">
            <v>0</v>
          </cell>
          <cell r="N938">
            <v>3500</v>
          </cell>
          <cell r="O938">
            <v>0</v>
          </cell>
          <cell r="P938">
            <v>0</v>
          </cell>
          <cell r="Q938">
            <v>528059</v>
          </cell>
          <cell r="R938">
            <v>61243</v>
          </cell>
          <cell r="S938">
            <v>82700</v>
          </cell>
          <cell r="T938">
            <v>3500</v>
          </cell>
          <cell r="U938">
            <v>79973</v>
          </cell>
          <cell r="V938">
            <v>0</v>
          </cell>
          <cell r="W938">
            <v>108250</v>
          </cell>
          <cell r="X938">
            <v>49202</v>
          </cell>
          <cell r="Y938">
            <v>0</v>
          </cell>
          <cell r="Z938">
            <v>384868</v>
          </cell>
          <cell r="AA938">
            <v>104630</v>
          </cell>
          <cell r="AB938">
            <v>489498</v>
          </cell>
          <cell r="AC938">
            <v>0</v>
          </cell>
          <cell r="AD938">
            <v>489498</v>
          </cell>
          <cell r="AE938">
            <v>38561</v>
          </cell>
          <cell r="AF938">
            <v>393001</v>
          </cell>
          <cell r="AG938">
            <v>431562</v>
          </cell>
        </row>
        <row r="939">
          <cell r="A939" t="str">
            <v>951</v>
          </cell>
          <cell r="B939" t="str">
            <v>EAGLE GROVE</v>
          </cell>
          <cell r="C939">
            <v>1269623</v>
          </cell>
          <cell r="D939">
            <v>0</v>
          </cell>
          <cell r="E939">
            <v>1269623</v>
          </cell>
          <cell r="F939">
            <v>0</v>
          </cell>
          <cell r="G939">
            <v>105821</v>
          </cell>
          <cell r="H939">
            <v>447521</v>
          </cell>
          <cell r="I939">
            <v>31575</v>
          </cell>
          <cell r="J939">
            <v>32000</v>
          </cell>
          <cell r="K939">
            <v>1078964</v>
          </cell>
          <cell r="L939">
            <v>2088600</v>
          </cell>
          <cell r="M939">
            <v>0</v>
          </cell>
          <cell r="N939">
            <v>139400</v>
          </cell>
          <cell r="O939">
            <v>10851000</v>
          </cell>
          <cell r="P939">
            <v>570012</v>
          </cell>
          <cell r="Q939">
            <v>16614516</v>
          </cell>
          <cell r="R939">
            <v>1111660</v>
          </cell>
          <cell r="S939">
            <v>800130</v>
          </cell>
          <cell r="T939">
            <v>0</v>
          </cell>
          <cell r="U939">
            <v>511360</v>
          </cell>
          <cell r="V939">
            <v>221180</v>
          </cell>
          <cell r="W939">
            <v>149925</v>
          </cell>
          <cell r="X939">
            <v>509321</v>
          </cell>
          <cell r="Y939">
            <v>1427431</v>
          </cell>
          <cell r="Z939">
            <v>4731007</v>
          </cell>
          <cell r="AA939">
            <v>11857947</v>
          </cell>
          <cell r="AB939">
            <v>16588954</v>
          </cell>
          <cell r="AC939">
            <v>570012</v>
          </cell>
          <cell r="AD939">
            <v>17158966</v>
          </cell>
          <cell r="AE939">
            <v>-544450</v>
          </cell>
          <cell r="AF939">
            <v>2440617</v>
          </cell>
          <cell r="AG939">
            <v>1896167</v>
          </cell>
        </row>
        <row r="940">
          <cell r="A940" t="str">
            <v>952</v>
          </cell>
          <cell r="B940" t="str">
            <v>GALT</v>
          </cell>
          <cell r="C940">
            <v>8682</v>
          </cell>
          <cell r="D940">
            <v>0</v>
          </cell>
          <cell r="E940">
            <v>8682</v>
          </cell>
          <cell r="F940">
            <v>0</v>
          </cell>
          <cell r="G940">
            <v>0</v>
          </cell>
          <cell r="H940">
            <v>429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9111</v>
          </cell>
          <cell r="R940">
            <v>0</v>
          </cell>
          <cell r="S940">
            <v>2860</v>
          </cell>
          <cell r="T940">
            <v>700</v>
          </cell>
          <cell r="U940">
            <v>0</v>
          </cell>
          <cell r="V940">
            <v>0</v>
          </cell>
          <cell r="W940">
            <v>8580</v>
          </cell>
          <cell r="X940">
            <v>0</v>
          </cell>
          <cell r="Y940">
            <v>0</v>
          </cell>
          <cell r="Z940">
            <v>12140</v>
          </cell>
          <cell r="AA940">
            <v>0</v>
          </cell>
          <cell r="AB940">
            <v>12140</v>
          </cell>
          <cell r="AC940">
            <v>0</v>
          </cell>
          <cell r="AD940">
            <v>12140</v>
          </cell>
          <cell r="AE940">
            <v>-3029</v>
          </cell>
          <cell r="AF940">
            <v>27704</v>
          </cell>
          <cell r="AG940">
            <v>24675</v>
          </cell>
        </row>
        <row r="941">
          <cell r="A941" t="str">
            <v>953</v>
          </cell>
          <cell r="B941" t="str">
            <v>GOLDFIELD</v>
          </cell>
          <cell r="C941">
            <v>157956</v>
          </cell>
          <cell r="D941">
            <v>0</v>
          </cell>
          <cell r="E941">
            <v>157956</v>
          </cell>
          <cell r="F941">
            <v>0</v>
          </cell>
          <cell r="G941">
            <v>98628</v>
          </cell>
          <cell r="H941">
            <v>75857</v>
          </cell>
          <cell r="I941">
            <v>790</v>
          </cell>
          <cell r="J941">
            <v>1047</v>
          </cell>
          <cell r="K941">
            <v>136043.29999999999</v>
          </cell>
          <cell r="L941">
            <v>242913</v>
          </cell>
          <cell r="M941">
            <v>0</v>
          </cell>
          <cell r="N941">
            <v>5150</v>
          </cell>
          <cell r="O941">
            <v>0</v>
          </cell>
          <cell r="P941">
            <v>0</v>
          </cell>
          <cell r="Q941">
            <v>718384.3</v>
          </cell>
          <cell r="R941">
            <v>86796</v>
          </cell>
          <cell r="S941">
            <v>143095</v>
          </cell>
          <cell r="T941">
            <v>0</v>
          </cell>
          <cell r="U941">
            <v>20822</v>
          </cell>
          <cell r="V941">
            <v>500</v>
          </cell>
          <cell r="W941">
            <v>125964</v>
          </cell>
          <cell r="X941">
            <v>0</v>
          </cell>
          <cell r="Y941">
            <v>0</v>
          </cell>
          <cell r="Z941">
            <v>377177</v>
          </cell>
          <cell r="AA941">
            <v>213097</v>
          </cell>
          <cell r="AB941">
            <v>590274</v>
          </cell>
          <cell r="AC941">
            <v>0</v>
          </cell>
          <cell r="AD941">
            <v>590274</v>
          </cell>
          <cell r="AE941">
            <v>128110.30000000002</v>
          </cell>
          <cell r="AF941">
            <v>865893</v>
          </cell>
          <cell r="AG941">
            <v>994003.3</v>
          </cell>
        </row>
        <row r="942">
          <cell r="A942" t="str">
            <v>954</v>
          </cell>
          <cell r="B942" t="str">
            <v>ROWAN</v>
          </cell>
          <cell r="C942">
            <v>35351</v>
          </cell>
          <cell r="D942">
            <v>0</v>
          </cell>
          <cell r="E942">
            <v>35351</v>
          </cell>
          <cell r="F942">
            <v>0</v>
          </cell>
          <cell r="G942">
            <v>0</v>
          </cell>
          <cell r="H942">
            <v>18649</v>
          </cell>
          <cell r="I942">
            <v>0</v>
          </cell>
          <cell r="J942">
            <v>7500</v>
          </cell>
          <cell r="K942">
            <v>18000</v>
          </cell>
          <cell r="L942">
            <v>86200</v>
          </cell>
          <cell r="M942">
            <v>0</v>
          </cell>
          <cell r="N942">
            <v>800</v>
          </cell>
          <cell r="O942">
            <v>0</v>
          </cell>
          <cell r="P942">
            <v>0</v>
          </cell>
          <cell r="Q942">
            <v>166500</v>
          </cell>
          <cell r="R942">
            <v>8260</v>
          </cell>
          <cell r="S942">
            <v>14000</v>
          </cell>
          <cell r="T942">
            <v>1200</v>
          </cell>
          <cell r="U942">
            <v>37000</v>
          </cell>
          <cell r="V942">
            <v>0</v>
          </cell>
          <cell r="W942">
            <v>40100</v>
          </cell>
          <cell r="X942">
            <v>0</v>
          </cell>
          <cell r="Y942">
            <v>0</v>
          </cell>
          <cell r="Z942">
            <v>100560</v>
          </cell>
          <cell r="AA942">
            <v>68696</v>
          </cell>
          <cell r="AB942">
            <v>169256</v>
          </cell>
          <cell r="AC942">
            <v>0</v>
          </cell>
          <cell r="AD942">
            <v>169256</v>
          </cell>
          <cell r="AE942">
            <v>-2756</v>
          </cell>
          <cell r="AF942">
            <v>302276</v>
          </cell>
          <cell r="AG942">
            <v>299520</v>
          </cell>
        </row>
        <row r="943">
          <cell r="A943" t="str">
            <v>955</v>
          </cell>
          <cell r="B943" t="str">
            <v>WOOLSTOCK</v>
          </cell>
          <cell r="C943">
            <v>64312</v>
          </cell>
          <cell r="D943">
            <v>0</v>
          </cell>
          <cell r="E943">
            <v>64312</v>
          </cell>
          <cell r="F943">
            <v>0</v>
          </cell>
          <cell r="G943">
            <v>0</v>
          </cell>
          <cell r="H943">
            <v>18000</v>
          </cell>
          <cell r="I943">
            <v>390</v>
          </cell>
          <cell r="J943">
            <v>3000</v>
          </cell>
          <cell r="K943">
            <v>16000</v>
          </cell>
          <cell r="L943">
            <v>318000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419702</v>
          </cell>
          <cell r="R943">
            <v>73300</v>
          </cell>
          <cell r="S943">
            <v>49500</v>
          </cell>
          <cell r="T943">
            <v>2500</v>
          </cell>
          <cell r="U943">
            <v>17100</v>
          </cell>
          <cell r="V943">
            <v>3000</v>
          </cell>
          <cell r="W943">
            <v>89000</v>
          </cell>
          <cell r="X943">
            <v>0</v>
          </cell>
          <cell r="Y943">
            <v>400000</v>
          </cell>
          <cell r="Z943">
            <v>634400</v>
          </cell>
          <cell r="AA943">
            <v>271000</v>
          </cell>
          <cell r="AB943">
            <v>905400</v>
          </cell>
          <cell r="AC943">
            <v>0</v>
          </cell>
          <cell r="AD943">
            <v>905400</v>
          </cell>
          <cell r="AE943">
            <v>-485698</v>
          </cell>
          <cell r="AF943">
            <v>945796</v>
          </cell>
          <cell r="AG943">
            <v>460098</v>
          </cell>
        </row>
        <row r="944">
          <cell r="A944" t="str">
            <v>956</v>
          </cell>
          <cell r="B944" t="str">
            <v>WESTWOOD</v>
          </cell>
          <cell r="C944">
            <v>39416</v>
          </cell>
          <cell r="D944">
            <v>0</v>
          </cell>
          <cell r="E944">
            <v>39416</v>
          </cell>
          <cell r="F944">
            <v>0</v>
          </cell>
          <cell r="G944">
            <v>0</v>
          </cell>
          <cell r="H944">
            <v>10101</v>
          </cell>
          <cell r="I944">
            <v>0</v>
          </cell>
          <cell r="J944">
            <v>75</v>
          </cell>
          <cell r="K944">
            <v>14163</v>
          </cell>
          <cell r="L944">
            <v>52567</v>
          </cell>
          <cell r="M944">
            <v>0</v>
          </cell>
          <cell r="N944">
            <v>190</v>
          </cell>
          <cell r="O944">
            <v>0</v>
          </cell>
          <cell r="P944">
            <v>0</v>
          </cell>
          <cell r="Q944">
            <v>116512</v>
          </cell>
          <cell r="R944">
            <v>2500</v>
          </cell>
          <cell r="S944">
            <v>32400</v>
          </cell>
          <cell r="T944">
            <v>0</v>
          </cell>
          <cell r="U944">
            <v>400</v>
          </cell>
          <cell r="V944">
            <v>7000</v>
          </cell>
          <cell r="W944">
            <v>19854</v>
          </cell>
          <cell r="X944">
            <v>0</v>
          </cell>
          <cell r="Y944">
            <v>0</v>
          </cell>
          <cell r="Z944">
            <v>62154</v>
          </cell>
          <cell r="AA944">
            <v>53024</v>
          </cell>
          <cell r="AB944">
            <v>115178</v>
          </cell>
          <cell r="AC944">
            <v>0</v>
          </cell>
          <cell r="AD944">
            <v>115178</v>
          </cell>
          <cell r="AE944">
            <v>1334</v>
          </cell>
          <cell r="AF944">
            <v>114898</v>
          </cell>
          <cell r="AG944">
            <v>116232</v>
          </cell>
        </row>
        <row r="945">
          <cell r="A945" t="str">
            <v>957</v>
          </cell>
          <cell r="B945" t="str">
            <v>MAHARISHI VEDIC CITY</v>
          </cell>
          <cell r="C945">
            <v>53882</v>
          </cell>
          <cell r="D945">
            <v>0</v>
          </cell>
          <cell r="E945">
            <v>53882</v>
          </cell>
          <cell r="F945">
            <v>0</v>
          </cell>
          <cell r="G945">
            <v>0</v>
          </cell>
          <cell r="H945">
            <v>116044</v>
          </cell>
          <cell r="I945">
            <v>0</v>
          </cell>
          <cell r="J945">
            <v>19700</v>
          </cell>
          <cell r="K945">
            <v>157058</v>
          </cell>
          <cell r="L945">
            <v>217400</v>
          </cell>
          <cell r="M945">
            <v>0</v>
          </cell>
          <cell r="N945">
            <v>4550</v>
          </cell>
          <cell r="O945">
            <v>0</v>
          </cell>
          <cell r="P945">
            <v>26177</v>
          </cell>
          <cell r="Q945">
            <v>594811</v>
          </cell>
          <cell r="R945">
            <v>49500</v>
          </cell>
          <cell r="S945">
            <v>49044</v>
          </cell>
          <cell r="T945">
            <v>0</v>
          </cell>
          <cell r="U945">
            <v>30500</v>
          </cell>
          <cell r="V945">
            <v>40080</v>
          </cell>
          <cell r="W945">
            <v>57050</v>
          </cell>
          <cell r="X945">
            <v>22577</v>
          </cell>
          <cell r="Y945">
            <v>0</v>
          </cell>
          <cell r="Z945">
            <v>248751</v>
          </cell>
          <cell r="AA945">
            <v>194953</v>
          </cell>
          <cell r="AB945">
            <v>443704</v>
          </cell>
          <cell r="AC945">
            <v>26177</v>
          </cell>
          <cell r="AD945">
            <v>469881</v>
          </cell>
          <cell r="AE945">
            <v>124930</v>
          </cell>
          <cell r="AF945">
            <v>689242</v>
          </cell>
          <cell r="AG945">
            <v>814172</v>
          </cell>
        </row>
      </sheetData>
      <sheetData sheetId="1">
        <row r="25">
          <cell r="C25" t="str">
            <v>ACKLEY</v>
          </cell>
          <cell r="E25" t="str">
            <v>42-388</v>
          </cell>
          <cell r="F25" t="str">
            <v xml:space="preserve">HARDIN &amp; FRANKLIN </v>
          </cell>
        </row>
        <row r="26">
          <cell r="C26" t="str">
            <v>ACKWORTH</v>
          </cell>
          <cell r="E26" t="str">
            <v>91-869</v>
          </cell>
          <cell r="F26" t="str">
            <v>WARREN</v>
          </cell>
        </row>
        <row r="27">
          <cell r="C27" t="str">
            <v>ADAIR</v>
          </cell>
          <cell r="E27" t="str">
            <v>01-001</v>
          </cell>
          <cell r="F27" t="str">
            <v>ADAIR &amp; GUTHRIE</v>
          </cell>
        </row>
        <row r="28">
          <cell r="C28" t="str">
            <v>ADEL</v>
          </cell>
          <cell r="E28" t="str">
            <v>25-228</v>
          </cell>
          <cell r="F28" t="str">
            <v>DALLAS</v>
          </cell>
        </row>
        <row r="29">
          <cell r="C29" t="str">
            <v>AFTON</v>
          </cell>
          <cell r="E29" t="str">
            <v>88-846</v>
          </cell>
          <cell r="F29" t="str">
            <v>UNION</v>
          </cell>
        </row>
        <row r="30">
          <cell r="C30" t="str">
            <v>AGENCY</v>
          </cell>
          <cell r="E30" t="str">
            <v>90-862</v>
          </cell>
          <cell r="F30" t="str">
            <v>WAPELLO</v>
          </cell>
        </row>
        <row r="31">
          <cell r="C31" t="str">
            <v>AINSWORTH</v>
          </cell>
          <cell r="E31" t="str">
            <v>92-882</v>
          </cell>
          <cell r="F31" t="str">
            <v>WASHINGTON</v>
          </cell>
        </row>
        <row r="32">
          <cell r="C32" t="str">
            <v>AKRON</v>
          </cell>
          <cell r="E32" t="str">
            <v>75-692</v>
          </cell>
          <cell r="F32" t="str">
            <v>PLYMOUTH</v>
          </cell>
        </row>
        <row r="33">
          <cell r="C33" t="str">
            <v>ALBERT CITY</v>
          </cell>
          <cell r="E33" t="str">
            <v>11-083</v>
          </cell>
          <cell r="F33" t="str">
            <v>BUENA VISTA</v>
          </cell>
        </row>
        <row r="34">
          <cell r="C34" t="str">
            <v>ALBIA</v>
          </cell>
          <cell r="E34" t="str">
            <v>68-641</v>
          </cell>
          <cell r="F34" t="str">
            <v>MONROE</v>
          </cell>
        </row>
        <row r="35">
          <cell r="C35" t="str">
            <v>ALBION</v>
          </cell>
          <cell r="E35" t="str">
            <v>64-603</v>
          </cell>
          <cell r="F35" t="str">
            <v>MARSHALL</v>
          </cell>
        </row>
        <row r="36">
          <cell r="C36" t="str">
            <v>ALBURNETT</v>
          </cell>
          <cell r="E36" t="str">
            <v>57-537</v>
          </cell>
          <cell r="F36" t="str">
            <v>LINN</v>
          </cell>
        </row>
        <row r="37">
          <cell r="C37" t="str">
            <v>ALDEN</v>
          </cell>
          <cell r="E37" t="str">
            <v>42-389</v>
          </cell>
          <cell r="F37" t="str">
            <v>HARDIN</v>
          </cell>
        </row>
        <row r="38">
          <cell r="C38" t="str">
            <v>ALEXANDER</v>
          </cell>
          <cell r="D38">
            <v>1</v>
          </cell>
          <cell r="E38" t="str">
            <v>35-330</v>
          </cell>
          <cell r="F38" t="str">
            <v>FRANKLIN</v>
          </cell>
        </row>
        <row r="39">
          <cell r="C39" t="str">
            <v>ALGONA</v>
          </cell>
          <cell r="E39" t="str">
            <v>55-517</v>
          </cell>
          <cell r="F39" t="str">
            <v>KOSSUTH</v>
          </cell>
        </row>
        <row r="40">
          <cell r="C40" t="str">
            <v>ALLEMAN</v>
          </cell>
          <cell r="E40" t="str">
            <v>77-712</v>
          </cell>
          <cell r="F40" t="str">
            <v>POLK</v>
          </cell>
        </row>
        <row r="41">
          <cell r="C41" t="str">
            <v>ALLERTON</v>
          </cell>
          <cell r="E41" t="str">
            <v>93-890</v>
          </cell>
          <cell r="F41" t="str">
            <v>WAYNE</v>
          </cell>
        </row>
        <row r="42">
          <cell r="C42" t="str">
            <v>ALLISON</v>
          </cell>
          <cell r="E42" t="str">
            <v>12-093</v>
          </cell>
          <cell r="F42" t="str">
            <v>BUTLER</v>
          </cell>
        </row>
        <row r="43">
          <cell r="C43" t="str">
            <v>ALTA</v>
          </cell>
          <cell r="E43" t="str">
            <v>11-084</v>
          </cell>
          <cell r="F43" t="str">
            <v>BUENA VISTA</v>
          </cell>
        </row>
        <row r="44">
          <cell r="C44" t="str">
            <v>ALTA VISTA</v>
          </cell>
          <cell r="E44" t="str">
            <v>19-161</v>
          </cell>
          <cell r="F44" t="str">
            <v>CHICKASAW</v>
          </cell>
        </row>
        <row r="45">
          <cell r="C45" t="str">
            <v>ALTON</v>
          </cell>
          <cell r="E45" t="str">
            <v>84-798</v>
          </cell>
          <cell r="F45" t="str">
            <v>SIOUX</v>
          </cell>
        </row>
        <row r="46">
          <cell r="C46" t="str">
            <v>ALTOONA</v>
          </cell>
          <cell r="E46" t="str">
            <v>77-713</v>
          </cell>
          <cell r="F46" t="str">
            <v>POLK</v>
          </cell>
        </row>
        <row r="47">
          <cell r="C47" t="str">
            <v>ALVORD</v>
          </cell>
          <cell r="E47" t="str">
            <v>60-568</v>
          </cell>
          <cell r="F47" t="str">
            <v>LYON</v>
          </cell>
        </row>
        <row r="48">
          <cell r="C48" t="str">
            <v>AMES</v>
          </cell>
          <cell r="E48" t="str">
            <v>85-811</v>
          </cell>
          <cell r="F48" t="str">
            <v>STORY</v>
          </cell>
        </row>
        <row r="49">
          <cell r="C49" t="str">
            <v>ANAMOSA</v>
          </cell>
          <cell r="E49" t="str">
            <v>53-492</v>
          </cell>
          <cell r="F49" t="str">
            <v>JONES</v>
          </cell>
        </row>
        <row r="50">
          <cell r="C50" t="str">
            <v>ANDOVER</v>
          </cell>
          <cell r="E50" t="str">
            <v>23-201</v>
          </cell>
          <cell r="F50" t="str">
            <v>CLINTON</v>
          </cell>
        </row>
        <row r="51">
          <cell r="C51" t="str">
            <v>ANDREW</v>
          </cell>
          <cell r="D51">
            <v>1</v>
          </cell>
          <cell r="E51" t="str">
            <v>49-448</v>
          </cell>
          <cell r="F51" t="str">
            <v>JACKSON</v>
          </cell>
        </row>
        <row r="52">
          <cell r="C52" t="str">
            <v>ANITA</v>
          </cell>
          <cell r="E52" t="str">
            <v>15-127</v>
          </cell>
          <cell r="F52" t="str">
            <v>CASS</v>
          </cell>
        </row>
        <row r="53">
          <cell r="C53" t="str">
            <v>ANKENY</v>
          </cell>
          <cell r="E53" t="str">
            <v>77-714</v>
          </cell>
          <cell r="F53" t="str">
            <v>POLK</v>
          </cell>
        </row>
        <row r="54">
          <cell r="C54" t="str">
            <v>ANTHON</v>
          </cell>
          <cell r="E54" t="str">
            <v>97-926</v>
          </cell>
          <cell r="F54" t="str">
            <v>WOODBURY</v>
          </cell>
        </row>
        <row r="55">
          <cell r="C55" t="str">
            <v>APLINGTON</v>
          </cell>
          <cell r="E55" t="str">
            <v>12-094</v>
          </cell>
          <cell r="F55" t="str">
            <v>BUTLER</v>
          </cell>
        </row>
        <row r="56">
          <cell r="C56" t="str">
            <v>ARCADIA</v>
          </cell>
          <cell r="E56" t="str">
            <v>14-114</v>
          </cell>
          <cell r="F56" t="str">
            <v>CARROLL</v>
          </cell>
        </row>
        <row r="57">
          <cell r="C57" t="str">
            <v>ARCHER</v>
          </cell>
          <cell r="E57" t="str">
            <v>71-658</v>
          </cell>
          <cell r="F57" t="str">
            <v>O'BRIEN</v>
          </cell>
        </row>
        <row r="58">
          <cell r="C58" t="str">
            <v>AREDALE</v>
          </cell>
          <cell r="E58" t="str">
            <v>12-095</v>
          </cell>
          <cell r="F58" t="str">
            <v>BUTLER</v>
          </cell>
        </row>
        <row r="59">
          <cell r="C59" t="str">
            <v>ARION</v>
          </cell>
          <cell r="E59" t="str">
            <v>24-215</v>
          </cell>
          <cell r="F59" t="str">
            <v>CRAWFORD</v>
          </cell>
        </row>
        <row r="60">
          <cell r="C60" t="str">
            <v>ARISPE</v>
          </cell>
          <cell r="E60" t="str">
            <v>88-847</v>
          </cell>
          <cell r="F60" t="str">
            <v>UNION</v>
          </cell>
        </row>
        <row r="61">
          <cell r="C61" t="str">
            <v>ARLINGTON</v>
          </cell>
          <cell r="E61" t="str">
            <v>33-309</v>
          </cell>
          <cell r="F61" t="str">
            <v>FAYETTE</v>
          </cell>
        </row>
        <row r="62">
          <cell r="C62" t="str">
            <v>ARMSTRONG</v>
          </cell>
          <cell r="D62">
            <v>1</v>
          </cell>
          <cell r="E62" t="str">
            <v>32-303</v>
          </cell>
          <cell r="F62" t="str">
            <v>EMMET</v>
          </cell>
        </row>
        <row r="63">
          <cell r="C63" t="str">
            <v>ARNOLDS PARK</v>
          </cell>
          <cell r="E63" t="str">
            <v>30-272</v>
          </cell>
          <cell r="F63" t="str">
            <v>DICKINSON</v>
          </cell>
        </row>
        <row r="64">
          <cell r="C64" t="str">
            <v>ARTHUR</v>
          </cell>
          <cell r="E64" t="str">
            <v>47-436</v>
          </cell>
          <cell r="F64" t="str">
            <v>IDA</v>
          </cell>
        </row>
        <row r="65">
          <cell r="C65" t="str">
            <v>ASBURY</v>
          </cell>
          <cell r="E65" t="str">
            <v>31-282</v>
          </cell>
          <cell r="F65" t="str">
            <v>DUBUQUE</v>
          </cell>
        </row>
        <row r="66">
          <cell r="C66" t="str">
            <v>ASHTON</v>
          </cell>
          <cell r="E66" t="str">
            <v>72-667</v>
          </cell>
          <cell r="F66" t="str">
            <v>OSCEOLA</v>
          </cell>
        </row>
        <row r="67">
          <cell r="C67" t="str">
            <v>ASPINWALL</v>
          </cell>
          <cell r="E67" t="str">
            <v>24-216</v>
          </cell>
          <cell r="F67" t="str">
            <v>CRAWFORD</v>
          </cell>
        </row>
        <row r="68">
          <cell r="C68" t="str">
            <v>ATALISSA</v>
          </cell>
          <cell r="E68" t="str">
            <v>70-650</v>
          </cell>
          <cell r="F68" t="str">
            <v>MUSCATINE</v>
          </cell>
        </row>
        <row r="69">
          <cell r="C69" t="str">
            <v>ATHELSTAN</v>
          </cell>
          <cell r="E69" t="str">
            <v>87-837</v>
          </cell>
          <cell r="F69" t="str">
            <v>TAYLOR</v>
          </cell>
        </row>
        <row r="70">
          <cell r="C70" t="str">
            <v>ATKINS</v>
          </cell>
          <cell r="E70" t="str">
            <v>06-032</v>
          </cell>
          <cell r="F70" t="str">
            <v>BENTON</v>
          </cell>
        </row>
        <row r="71">
          <cell r="C71" t="str">
            <v>ATLANTIC</v>
          </cell>
          <cell r="E71" t="str">
            <v>15-128</v>
          </cell>
          <cell r="F71" t="str">
            <v>CASS</v>
          </cell>
        </row>
        <row r="72">
          <cell r="C72" t="str">
            <v>AUBURN</v>
          </cell>
          <cell r="E72" t="str">
            <v>81-761</v>
          </cell>
          <cell r="F72" t="str">
            <v>SAC</v>
          </cell>
        </row>
        <row r="73">
          <cell r="C73" t="str">
            <v>AUDUBON</v>
          </cell>
          <cell r="E73" t="str">
            <v>05-027</v>
          </cell>
          <cell r="F73" t="str">
            <v>AUDUBON</v>
          </cell>
        </row>
        <row r="74">
          <cell r="C74" t="str">
            <v>AURELIA</v>
          </cell>
          <cell r="E74" t="str">
            <v>18-153</v>
          </cell>
          <cell r="F74" t="str">
            <v>CHEROKEE</v>
          </cell>
        </row>
        <row r="75">
          <cell r="C75" t="str">
            <v>AURORA</v>
          </cell>
          <cell r="E75" t="str">
            <v>10-072</v>
          </cell>
          <cell r="F75" t="str">
            <v>BUCHANAN</v>
          </cell>
        </row>
        <row r="76">
          <cell r="C76" t="str">
            <v>AVOCA</v>
          </cell>
          <cell r="E76" t="str">
            <v>78-729</v>
          </cell>
          <cell r="F76" t="str">
            <v>POTTAWATTAMIE</v>
          </cell>
        </row>
        <row r="77">
          <cell r="C77" t="str">
            <v>AYRSHIRE</v>
          </cell>
          <cell r="E77" t="str">
            <v>74-683</v>
          </cell>
          <cell r="F77" t="str">
            <v>PALO ALTO</v>
          </cell>
        </row>
        <row r="78">
          <cell r="C78" t="str">
            <v>BADGER</v>
          </cell>
          <cell r="E78" t="str">
            <v>94-898</v>
          </cell>
          <cell r="F78" t="str">
            <v>WEBSTER</v>
          </cell>
        </row>
        <row r="79">
          <cell r="C79" t="str">
            <v>BAGLEY</v>
          </cell>
          <cell r="E79" t="str">
            <v>39-362</v>
          </cell>
          <cell r="F79" t="str">
            <v>GUTHRIE</v>
          </cell>
        </row>
        <row r="80">
          <cell r="C80" t="str">
            <v>BALDWIN</v>
          </cell>
          <cell r="E80" t="str">
            <v>49-449</v>
          </cell>
          <cell r="F80" t="str">
            <v>JACKSON</v>
          </cell>
        </row>
        <row r="81">
          <cell r="C81" t="str">
            <v>BALLTOWN</v>
          </cell>
          <cell r="E81" t="str">
            <v>31-283</v>
          </cell>
          <cell r="F81" t="str">
            <v>DUBUQUE</v>
          </cell>
        </row>
        <row r="82">
          <cell r="C82" t="str">
            <v>BANCROFT</v>
          </cell>
          <cell r="E82" t="str">
            <v>55-518</v>
          </cell>
          <cell r="F82" t="str">
            <v>KOSSUTH</v>
          </cell>
        </row>
        <row r="83">
          <cell r="C83" t="str">
            <v>BANKSTON</v>
          </cell>
          <cell r="E83" t="str">
            <v>31-284</v>
          </cell>
          <cell r="F83" t="str">
            <v>DUBUQUE</v>
          </cell>
        </row>
        <row r="84">
          <cell r="C84" t="str">
            <v>BARNES CITY</v>
          </cell>
          <cell r="E84" t="str">
            <v>62-584</v>
          </cell>
          <cell r="F84" t="str">
            <v>MAHASKA &amp; POWESHIEK</v>
          </cell>
        </row>
        <row r="85">
          <cell r="C85" t="str">
            <v>BARNUM</v>
          </cell>
          <cell r="E85" t="str">
            <v>94-899</v>
          </cell>
          <cell r="F85" t="str">
            <v>WEBSTER</v>
          </cell>
        </row>
        <row r="86">
          <cell r="C86" t="str">
            <v>BASSETT</v>
          </cell>
          <cell r="E86" t="str">
            <v>19-162</v>
          </cell>
          <cell r="F86" t="str">
            <v>CHICKASAW</v>
          </cell>
        </row>
        <row r="87">
          <cell r="C87" t="str">
            <v>BATAVIA</v>
          </cell>
          <cell r="E87" t="str">
            <v>51-475</v>
          </cell>
          <cell r="F87" t="str">
            <v>JEFFERSON</v>
          </cell>
        </row>
        <row r="88">
          <cell r="C88" t="str">
            <v>BATTLE CREEK</v>
          </cell>
          <cell r="E88" t="str">
            <v>47-437</v>
          </cell>
          <cell r="F88" t="str">
            <v>IDA</v>
          </cell>
        </row>
        <row r="89">
          <cell r="C89" t="str">
            <v>BAXTER</v>
          </cell>
          <cell r="E89" t="str">
            <v>50-462</v>
          </cell>
          <cell r="F89" t="str">
            <v>JASPER</v>
          </cell>
        </row>
        <row r="90">
          <cell r="C90" t="str">
            <v>BAYARD</v>
          </cell>
          <cell r="E90" t="str">
            <v>39-363</v>
          </cell>
          <cell r="F90" t="str">
            <v>GUTHRIE</v>
          </cell>
        </row>
        <row r="91">
          <cell r="C91" t="str">
            <v>BEACON</v>
          </cell>
          <cell r="E91" t="str">
            <v>62-585</v>
          </cell>
          <cell r="F91" t="str">
            <v>MAHASKA</v>
          </cell>
        </row>
        <row r="92">
          <cell r="C92" t="str">
            <v>BEACONSFIELD</v>
          </cell>
          <cell r="E92" t="str">
            <v>80-751</v>
          </cell>
          <cell r="F92" t="str">
            <v>RINGGOLD</v>
          </cell>
        </row>
        <row r="93">
          <cell r="C93" t="str">
            <v>BEAMAN</v>
          </cell>
          <cell r="E93" t="str">
            <v>38-353</v>
          </cell>
          <cell r="F93" t="str">
            <v>GRUNDY</v>
          </cell>
        </row>
        <row r="94">
          <cell r="C94" t="str">
            <v>BEAVER</v>
          </cell>
          <cell r="E94" t="str">
            <v>08-055</v>
          </cell>
          <cell r="F94" t="str">
            <v>BOONE</v>
          </cell>
        </row>
        <row r="95">
          <cell r="C95" t="str">
            <v>BEDFORD</v>
          </cell>
          <cell r="E95" t="str">
            <v>87-838</v>
          </cell>
          <cell r="F95" t="str">
            <v>TAYLOR</v>
          </cell>
        </row>
        <row r="96">
          <cell r="C96" t="str">
            <v>BELLE PLAINE</v>
          </cell>
          <cell r="E96" t="str">
            <v>06-033</v>
          </cell>
          <cell r="F96" t="str">
            <v>BENTON</v>
          </cell>
        </row>
        <row r="97">
          <cell r="C97" t="str">
            <v>BELLEVUE</v>
          </cell>
          <cell r="E97" t="str">
            <v>49-450</v>
          </cell>
          <cell r="F97" t="str">
            <v>JACKSON</v>
          </cell>
        </row>
        <row r="98">
          <cell r="C98" t="str">
            <v>BELMOND</v>
          </cell>
          <cell r="E98" t="str">
            <v>99-948</v>
          </cell>
          <cell r="F98" t="str">
            <v>WRIGHT</v>
          </cell>
        </row>
        <row r="99">
          <cell r="C99" t="str">
            <v>BENNETT</v>
          </cell>
          <cell r="E99" t="str">
            <v>16-135</v>
          </cell>
          <cell r="F99" t="str">
            <v>CEDAR</v>
          </cell>
        </row>
        <row r="100">
          <cell r="C100" t="str">
            <v>BENTON</v>
          </cell>
          <cell r="E100" t="str">
            <v>80-752</v>
          </cell>
          <cell r="F100" t="str">
            <v>RINGGOLD</v>
          </cell>
        </row>
        <row r="101">
          <cell r="C101" t="str">
            <v>BERKLEY</v>
          </cell>
          <cell r="E101" t="str">
            <v>08-056</v>
          </cell>
          <cell r="F101" t="str">
            <v>BOONE</v>
          </cell>
        </row>
        <row r="102">
          <cell r="C102" t="str">
            <v>BERNARD</v>
          </cell>
          <cell r="E102" t="str">
            <v>31-285</v>
          </cell>
          <cell r="F102" t="str">
            <v>DUBUQUE</v>
          </cell>
        </row>
        <row r="103">
          <cell r="C103" t="str">
            <v>BERTRAM</v>
          </cell>
          <cell r="E103" t="str">
            <v>57-538</v>
          </cell>
          <cell r="F103" t="str">
            <v>LINN</v>
          </cell>
        </row>
        <row r="104">
          <cell r="C104" t="str">
            <v>BETTENDORF</v>
          </cell>
          <cell r="E104" t="str">
            <v>82-770</v>
          </cell>
          <cell r="F104" t="str">
            <v>SCOTT</v>
          </cell>
        </row>
        <row r="105">
          <cell r="C105" t="str">
            <v>BEVINGTON</v>
          </cell>
          <cell r="E105" t="str">
            <v>61-576</v>
          </cell>
          <cell r="F105" t="str">
            <v>MADISON &amp; WARREN</v>
          </cell>
        </row>
        <row r="106">
          <cell r="C106" t="str">
            <v>BIRMINGHAM</v>
          </cell>
          <cell r="E106" t="str">
            <v>89-854</v>
          </cell>
          <cell r="F106" t="str">
            <v>VAN BUREN</v>
          </cell>
        </row>
        <row r="107">
          <cell r="C107" t="str">
            <v>BLAIRSBURG</v>
          </cell>
          <cell r="E107" t="str">
            <v>40-371</v>
          </cell>
          <cell r="F107" t="str">
            <v>HAMILTON</v>
          </cell>
        </row>
        <row r="108">
          <cell r="C108" t="str">
            <v>BLAIRSTOWN</v>
          </cell>
          <cell r="E108" t="str">
            <v>06-034</v>
          </cell>
          <cell r="F108" t="str">
            <v>BENTON</v>
          </cell>
        </row>
        <row r="109">
          <cell r="C109" t="str">
            <v>BLAKESBURG</v>
          </cell>
          <cell r="E109" t="str">
            <v>90-863</v>
          </cell>
          <cell r="F109" t="str">
            <v>WAPELLO</v>
          </cell>
        </row>
        <row r="110">
          <cell r="C110" t="str">
            <v>BLANCHARD</v>
          </cell>
          <cell r="E110" t="str">
            <v>73-672</v>
          </cell>
          <cell r="F110" t="str">
            <v>PAGE</v>
          </cell>
        </row>
        <row r="111">
          <cell r="C111" t="str">
            <v>BLENCOE</v>
          </cell>
          <cell r="E111" t="str">
            <v>67-631</v>
          </cell>
          <cell r="F111" t="str">
            <v>MONONA</v>
          </cell>
        </row>
        <row r="112">
          <cell r="C112" t="str">
            <v>BLOCKTON</v>
          </cell>
          <cell r="E112" t="str">
            <v>87-839</v>
          </cell>
          <cell r="F112" t="str">
            <v>TAYLOR</v>
          </cell>
        </row>
        <row r="113">
          <cell r="C113" t="str">
            <v>BLOOMFIELD</v>
          </cell>
          <cell r="E113" t="str">
            <v>26-242</v>
          </cell>
          <cell r="F113" t="str">
            <v>DAVIS</v>
          </cell>
        </row>
        <row r="114">
          <cell r="C114" t="str">
            <v>BLUE GRASS</v>
          </cell>
          <cell r="E114" t="str">
            <v>82-771</v>
          </cell>
          <cell r="F114" t="str">
            <v>SCOTT</v>
          </cell>
        </row>
        <row r="115">
          <cell r="C115" t="str">
            <v>BODE</v>
          </cell>
          <cell r="E115" t="str">
            <v>46-425</v>
          </cell>
          <cell r="F115" t="str">
            <v>HUMBOLDT</v>
          </cell>
        </row>
        <row r="116">
          <cell r="C116" t="str">
            <v>BONAPARTE</v>
          </cell>
          <cell r="E116" t="str">
            <v>89-855</v>
          </cell>
          <cell r="F116" t="str">
            <v>VAN BUREN</v>
          </cell>
        </row>
        <row r="117">
          <cell r="C117" t="str">
            <v>BONDURANT</v>
          </cell>
          <cell r="E117" t="str">
            <v>77-715</v>
          </cell>
          <cell r="F117" t="str">
            <v>POLK</v>
          </cell>
        </row>
        <row r="118">
          <cell r="C118" t="str">
            <v>BOONE</v>
          </cell>
          <cell r="E118" t="str">
            <v>08-057</v>
          </cell>
          <cell r="F118" t="str">
            <v>BOONE</v>
          </cell>
        </row>
        <row r="119">
          <cell r="C119" t="str">
            <v>BOUTON</v>
          </cell>
          <cell r="E119" t="str">
            <v>25-229</v>
          </cell>
          <cell r="F119" t="str">
            <v>DALLAS</v>
          </cell>
        </row>
        <row r="120">
          <cell r="C120" t="str">
            <v>BOXHOLM</v>
          </cell>
          <cell r="E120" t="str">
            <v>08-058</v>
          </cell>
          <cell r="F120" t="str">
            <v>BOONE</v>
          </cell>
        </row>
        <row r="121">
          <cell r="C121" t="str">
            <v>BOYDEN</v>
          </cell>
          <cell r="E121" t="str">
            <v>84-799</v>
          </cell>
          <cell r="F121" t="str">
            <v>SIOUX</v>
          </cell>
        </row>
        <row r="122">
          <cell r="C122" t="str">
            <v>BRADDYVILLE</v>
          </cell>
          <cell r="E122" t="str">
            <v>73-673</v>
          </cell>
          <cell r="F122" t="str">
            <v>PAGE</v>
          </cell>
        </row>
        <row r="123">
          <cell r="C123" t="str">
            <v>BRADGATE</v>
          </cell>
          <cell r="E123" t="str">
            <v>46-426</v>
          </cell>
          <cell r="F123" t="str">
            <v>HUMBOLDT</v>
          </cell>
        </row>
        <row r="124">
          <cell r="C124" t="str">
            <v>BRANDON</v>
          </cell>
          <cell r="E124" t="str">
            <v>10-073</v>
          </cell>
          <cell r="F124" t="str">
            <v>BUCHANAN</v>
          </cell>
        </row>
        <row r="125">
          <cell r="C125" t="str">
            <v>BRAYTON</v>
          </cell>
          <cell r="E125" t="str">
            <v>05-028</v>
          </cell>
          <cell r="F125" t="str">
            <v>AUDUBON</v>
          </cell>
        </row>
        <row r="126">
          <cell r="C126" t="str">
            <v>BREDA</v>
          </cell>
          <cell r="E126" t="str">
            <v>14-115</v>
          </cell>
          <cell r="F126" t="str">
            <v>CARROLL</v>
          </cell>
        </row>
        <row r="127">
          <cell r="C127" t="str">
            <v>BRIDGEWATER</v>
          </cell>
          <cell r="E127" t="str">
            <v>01-002</v>
          </cell>
          <cell r="F127" t="str">
            <v>ADAIR</v>
          </cell>
        </row>
        <row r="128">
          <cell r="C128" t="str">
            <v>BRIGHTON</v>
          </cell>
          <cell r="E128" t="str">
            <v>92-883</v>
          </cell>
          <cell r="F128" t="str">
            <v>WASHINGTON</v>
          </cell>
        </row>
        <row r="129">
          <cell r="C129" t="str">
            <v>BRISTOW</v>
          </cell>
          <cell r="E129" t="str">
            <v>12-096</v>
          </cell>
          <cell r="F129" t="str">
            <v>BUTLER</v>
          </cell>
        </row>
        <row r="130">
          <cell r="C130" t="str">
            <v>BRITT</v>
          </cell>
          <cell r="E130" t="str">
            <v>41-380</v>
          </cell>
          <cell r="F130" t="str">
            <v>HANCOCK</v>
          </cell>
        </row>
        <row r="131">
          <cell r="C131" t="str">
            <v>BRONSON</v>
          </cell>
          <cell r="E131" t="str">
            <v>97-927</v>
          </cell>
          <cell r="F131" t="str">
            <v>WOODBURY</v>
          </cell>
        </row>
        <row r="132">
          <cell r="C132" t="str">
            <v>BROOKLYN</v>
          </cell>
          <cell r="E132" t="str">
            <v>79-743</v>
          </cell>
          <cell r="F132" t="str">
            <v>POWESHIEK</v>
          </cell>
        </row>
        <row r="133">
          <cell r="C133" t="str">
            <v>BRUNSVILLE</v>
          </cell>
          <cell r="E133" t="str">
            <v>75-693</v>
          </cell>
          <cell r="F133" t="str">
            <v>PLYMOUTH</v>
          </cell>
        </row>
        <row r="134">
          <cell r="C134" t="str">
            <v>BUCK GROVE</v>
          </cell>
          <cell r="E134" t="str">
            <v>24-217</v>
          </cell>
          <cell r="F134" t="str">
            <v>CRAWFORD</v>
          </cell>
        </row>
        <row r="135">
          <cell r="C135" t="str">
            <v>BUCKEYE</v>
          </cell>
          <cell r="E135" t="str">
            <v>42-390</v>
          </cell>
          <cell r="F135" t="str">
            <v>HARDIN</v>
          </cell>
        </row>
        <row r="136">
          <cell r="C136" t="str">
            <v>BUFFALO</v>
          </cell>
          <cell r="E136" t="str">
            <v>82-772</v>
          </cell>
          <cell r="F136" t="str">
            <v>SCOTT</v>
          </cell>
        </row>
        <row r="137">
          <cell r="C137" t="str">
            <v>BUFFALO CENTER</v>
          </cell>
          <cell r="E137" t="str">
            <v>95-911</v>
          </cell>
          <cell r="F137" t="str">
            <v>WINNEBAGO</v>
          </cell>
        </row>
        <row r="138">
          <cell r="C138" t="str">
            <v>BURLINGTON</v>
          </cell>
          <cell r="E138" t="str">
            <v>29-267</v>
          </cell>
          <cell r="F138" t="str">
            <v>DES MOINES</v>
          </cell>
        </row>
        <row r="139">
          <cell r="C139" t="str">
            <v>BURT</v>
          </cell>
          <cell r="E139" t="str">
            <v>55-519</v>
          </cell>
          <cell r="F139" t="str">
            <v>KOSSUTH</v>
          </cell>
        </row>
        <row r="140">
          <cell r="C140" t="str">
            <v>BUSSEY</v>
          </cell>
          <cell r="E140" t="str">
            <v>63-593</v>
          </cell>
          <cell r="F140" t="str">
            <v>MARION</v>
          </cell>
        </row>
        <row r="141">
          <cell r="C141" t="str">
            <v>CALAMUS</v>
          </cell>
          <cell r="E141" t="str">
            <v>23-202</v>
          </cell>
          <cell r="F141" t="str">
            <v>CLINTON</v>
          </cell>
        </row>
        <row r="142">
          <cell r="C142" t="str">
            <v>CALLENDER</v>
          </cell>
          <cell r="E142" t="str">
            <v>94-900</v>
          </cell>
          <cell r="F142" t="str">
            <v>WEBSTER</v>
          </cell>
        </row>
        <row r="143">
          <cell r="C143" t="str">
            <v>CALMAR</v>
          </cell>
          <cell r="E143" t="str">
            <v>96-918</v>
          </cell>
          <cell r="F143" t="str">
            <v>WINNESHIEK</v>
          </cell>
        </row>
        <row r="144">
          <cell r="C144" t="str">
            <v>CALUMET</v>
          </cell>
          <cell r="E144" t="str">
            <v>71-659</v>
          </cell>
          <cell r="F144" t="str">
            <v>O'BRIEN</v>
          </cell>
        </row>
        <row r="145">
          <cell r="C145" t="str">
            <v>CAMANCHE</v>
          </cell>
          <cell r="E145" t="str">
            <v>23-203</v>
          </cell>
          <cell r="F145" t="str">
            <v>CLINTON</v>
          </cell>
        </row>
        <row r="146">
          <cell r="C146" t="str">
            <v>CAMBRIDGE</v>
          </cell>
          <cell r="E146" t="str">
            <v>85-812</v>
          </cell>
          <cell r="F146" t="str">
            <v>STORY</v>
          </cell>
        </row>
        <row r="147">
          <cell r="C147" t="str">
            <v>CANTRIL</v>
          </cell>
          <cell r="E147" t="str">
            <v>89-856</v>
          </cell>
          <cell r="F147" t="str">
            <v>VAN BUREN</v>
          </cell>
        </row>
        <row r="148">
          <cell r="C148" t="str">
            <v>CARBON</v>
          </cell>
          <cell r="E148" t="str">
            <v>02-006</v>
          </cell>
          <cell r="F148" t="str">
            <v>ADAMS</v>
          </cell>
        </row>
        <row r="149">
          <cell r="C149" t="str">
            <v>CARLISLE</v>
          </cell>
          <cell r="E149" t="str">
            <v>91-870</v>
          </cell>
          <cell r="F149" t="str">
            <v xml:space="preserve">WARREN &amp; POLK </v>
          </cell>
        </row>
        <row r="150">
          <cell r="C150" t="str">
            <v>CARPENTER</v>
          </cell>
          <cell r="E150" t="str">
            <v>66-623</v>
          </cell>
          <cell r="F150" t="str">
            <v>MITCHELL</v>
          </cell>
        </row>
        <row r="151">
          <cell r="C151" t="str">
            <v>CARROLL</v>
          </cell>
          <cell r="E151" t="str">
            <v>14-116</v>
          </cell>
          <cell r="F151" t="str">
            <v>CARROLL</v>
          </cell>
        </row>
        <row r="152">
          <cell r="C152" t="str">
            <v>CARSON</v>
          </cell>
          <cell r="E152" t="str">
            <v>78-730</v>
          </cell>
          <cell r="F152" t="str">
            <v>POTTAWATTAMIE</v>
          </cell>
        </row>
        <row r="153">
          <cell r="C153" t="str">
            <v>CARTER LAKE</v>
          </cell>
          <cell r="E153" t="str">
            <v>78-731</v>
          </cell>
          <cell r="F153" t="str">
            <v>POTTAWATTAMIE</v>
          </cell>
        </row>
        <row r="154">
          <cell r="C154" t="str">
            <v>CASCADE</v>
          </cell>
          <cell r="E154" t="str">
            <v>31-286</v>
          </cell>
          <cell r="F154" t="str">
            <v>DUBUQUE &amp; JONES</v>
          </cell>
        </row>
        <row r="155">
          <cell r="C155" t="str">
            <v>CASEY</v>
          </cell>
          <cell r="E155" t="str">
            <v>39-364</v>
          </cell>
          <cell r="F155" t="str">
            <v>GUTHRIE &amp; ADAIR</v>
          </cell>
        </row>
        <row r="156">
          <cell r="C156" t="str">
            <v>CASTALIA</v>
          </cell>
          <cell r="E156" t="str">
            <v>96-919</v>
          </cell>
          <cell r="F156" t="str">
            <v>WINNESHIEK</v>
          </cell>
        </row>
        <row r="157">
          <cell r="C157" t="str">
            <v>CASTANA</v>
          </cell>
          <cell r="E157" t="str">
            <v>67-632</v>
          </cell>
          <cell r="F157" t="str">
            <v>MONONA</v>
          </cell>
        </row>
        <row r="158">
          <cell r="C158" t="str">
            <v>CEDAR FALLS</v>
          </cell>
          <cell r="E158" t="str">
            <v>07-046</v>
          </cell>
          <cell r="F158" t="str">
            <v>BLACK HAWK</v>
          </cell>
        </row>
        <row r="159">
          <cell r="C159" t="str">
            <v>CEDAR RAPIDS</v>
          </cell>
          <cell r="E159" t="str">
            <v>57-539</v>
          </cell>
          <cell r="F159" t="str">
            <v>LINN</v>
          </cell>
        </row>
        <row r="160">
          <cell r="C160" t="str">
            <v>CENTER JUNCTION</v>
          </cell>
          <cell r="E160" t="str">
            <v>53-493</v>
          </cell>
          <cell r="F160" t="str">
            <v>JONES</v>
          </cell>
        </row>
        <row r="161">
          <cell r="C161" t="str">
            <v>CENTER POINT</v>
          </cell>
          <cell r="E161" t="str">
            <v>57-540</v>
          </cell>
          <cell r="F161" t="str">
            <v>LINN</v>
          </cell>
        </row>
        <row r="162">
          <cell r="C162" t="str">
            <v>CENTERVILLE</v>
          </cell>
          <cell r="E162" t="str">
            <v>04-016</v>
          </cell>
          <cell r="F162" t="str">
            <v>APPANOOSE</v>
          </cell>
        </row>
        <row r="163">
          <cell r="C163" t="str">
            <v>CENTRAL CITY</v>
          </cell>
          <cell r="E163" t="str">
            <v>57-541</v>
          </cell>
          <cell r="F163" t="str">
            <v>LINN</v>
          </cell>
        </row>
        <row r="164">
          <cell r="C164" t="str">
            <v>CENTRALIA</v>
          </cell>
          <cell r="E164" t="str">
            <v>31-287</v>
          </cell>
          <cell r="F164" t="str">
            <v>DUBUQUE</v>
          </cell>
        </row>
        <row r="165">
          <cell r="C165" t="str">
            <v>CHARITON</v>
          </cell>
          <cell r="E165" t="str">
            <v>59-563</v>
          </cell>
          <cell r="F165" t="str">
            <v>LUCAS</v>
          </cell>
        </row>
        <row r="166">
          <cell r="C166" t="str">
            <v>CHARLES CITY</v>
          </cell>
          <cell r="E166" t="str">
            <v>34-323</v>
          </cell>
          <cell r="F166" t="str">
            <v>FLOYD</v>
          </cell>
        </row>
        <row r="167">
          <cell r="C167" t="str">
            <v>CHARLOTTE</v>
          </cell>
          <cell r="E167" t="str">
            <v>23-204</v>
          </cell>
          <cell r="F167" t="str">
            <v>CLINTON</v>
          </cell>
        </row>
        <row r="168">
          <cell r="C168" t="str">
            <v>CHARTER OAK</v>
          </cell>
          <cell r="E168" t="str">
            <v>24-218</v>
          </cell>
          <cell r="F168" t="str">
            <v>CRAWFORD</v>
          </cell>
        </row>
        <row r="169">
          <cell r="C169" t="str">
            <v>CHATSWORTH</v>
          </cell>
          <cell r="E169" t="str">
            <v>84-800</v>
          </cell>
          <cell r="F169" t="str">
            <v>SIOUX</v>
          </cell>
        </row>
        <row r="170">
          <cell r="C170" t="str">
            <v>CHELSEA</v>
          </cell>
          <cell r="E170" t="str">
            <v>86-825</v>
          </cell>
          <cell r="F170" t="str">
            <v>TAMA</v>
          </cell>
        </row>
        <row r="171">
          <cell r="C171" t="str">
            <v>CHEROKEE</v>
          </cell>
          <cell r="E171" t="str">
            <v>18-154</v>
          </cell>
          <cell r="F171" t="str">
            <v>CHEROKEE</v>
          </cell>
        </row>
        <row r="172">
          <cell r="C172" t="str">
            <v>CHESTER</v>
          </cell>
          <cell r="E172" t="str">
            <v>45-420</v>
          </cell>
          <cell r="F172" t="str">
            <v>HOWARD</v>
          </cell>
        </row>
        <row r="173">
          <cell r="C173" t="str">
            <v>CHILLICOTHE</v>
          </cell>
          <cell r="E173" t="str">
            <v>90-864</v>
          </cell>
          <cell r="F173" t="str">
            <v>WAPELLO</v>
          </cell>
        </row>
        <row r="174">
          <cell r="C174" t="str">
            <v>CHURDAN</v>
          </cell>
          <cell r="E174" t="str">
            <v>37-346</v>
          </cell>
          <cell r="F174" t="str">
            <v>GREENE</v>
          </cell>
        </row>
        <row r="175">
          <cell r="C175" t="str">
            <v>CINCINNATI</v>
          </cell>
          <cell r="E175" t="str">
            <v>04-017</v>
          </cell>
          <cell r="F175" t="str">
            <v>APPANOOSE</v>
          </cell>
        </row>
        <row r="176">
          <cell r="C176" t="str">
            <v>CLARE</v>
          </cell>
          <cell r="E176" t="str">
            <v>94-901</v>
          </cell>
          <cell r="F176" t="str">
            <v>WEBSTER</v>
          </cell>
        </row>
        <row r="177">
          <cell r="C177" t="str">
            <v>CLARENCE</v>
          </cell>
          <cell r="E177" t="str">
            <v>16-136</v>
          </cell>
          <cell r="F177" t="str">
            <v>CEDAR</v>
          </cell>
        </row>
        <row r="178">
          <cell r="C178" t="str">
            <v>CLARINDA</v>
          </cell>
          <cell r="E178" t="str">
            <v>73-674</v>
          </cell>
          <cell r="F178" t="str">
            <v>PAGE</v>
          </cell>
        </row>
        <row r="179">
          <cell r="C179" t="str">
            <v>CLARION</v>
          </cell>
          <cell r="E179" t="str">
            <v>99-949</v>
          </cell>
          <cell r="F179" t="str">
            <v>WRIGHT</v>
          </cell>
        </row>
        <row r="180">
          <cell r="C180" t="str">
            <v>CLARKSVILLE</v>
          </cell>
          <cell r="E180" t="str">
            <v>12-097</v>
          </cell>
          <cell r="F180" t="str">
            <v>BUTLER</v>
          </cell>
        </row>
        <row r="181">
          <cell r="C181" t="str">
            <v>CLAYTON</v>
          </cell>
          <cell r="E181" t="str">
            <v>22-182</v>
          </cell>
          <cell r="F181" t="str">
            <v>CLAYTON</v>
          </cell>
        </row>
        <row r="182">
          <cell r="C182" t="str">
            <v>CLEAR LAKE</v>
          </cell>
          <cell r="E182" t="str">
            <v>17-143</v>
          </cell>
          <cell r="F182" t="str">
            <v>CERRO GORDO</v>
          </cell>
        </row>
        <row r="183">
          <cell r="C183" t="str">
            <v>CLEARFIELD</v>
          </cell>
          <cell r="E183" t="str">
            <v>87-840</v>
          </cell>
          <cell r="F183" t="str">
            <v xml:space="preserve">TAYLOR &amp; RINGGOLD </v>
          </cell>
        </row>
        <row r="184">
          <cell r="C184" t="str">
            <v>CLEGHORN</v>
          </cell>
          <cell r="E184" t="str">
            <v>18-155</v>
          </cell>
          <cell r="F184" t="str">
            <v>CHEROKEE</v>
          </cell>
        </row>
        <row r="185">
          <cell r="C185" t="str">
            <v>CLEMONS</v>
          </cell>
          <cell r="E185" t="str">
            <v>64-604</v>
          </cell>
          <cell r="F185" t="str">
            <v>MARSHALL</v>
          </cell>
        </row>
        <row r="186">
          <cell r="C186" t="str">
            <v>CLERMONT</v>
          </cell>
          <cell r="E186" t="str">
            <v>33-310</v>
          </cell>
          <cell r="F186" t="str">
            <v>FAYETTE</v>
          </cell>
        </row>
        <row r="187">
          <cell r="C187" t="str">
            <v>CLINTON</v>
          </cell>
          <cell r="E187" t="str">
            <v>23-205</v>
          </cell>
          <cell r="F187" t="str">
            <v>CLINTON</v>
          </cell>
        </row>
        <row r="188">
          <cell r="C188" t="str">
            <v>CLIO</v>
          </cell>
          <cell r="E188" t="str">
            <v>93-891</v>
          </cell>
          <cell r="F188" t="str">
            <v>WAYNE</v>
          </cell>
        </row>
        <row r="189">
          <cell r="C189" t="str">
            <v>CLIVE</v>
          </cell>
          <cell r="E189" t="str">
            <v>77-716</v>
          </cell>
          <cell r="F189" t="str">
            <v>POLK &amp; DALLAS</v>
          </cell>
        </row>
        <row r="190">
          <cell r="C190" t="str">
            <v>CLUTIER</v>
          </cell>
          <cell r="E190" t="str">
            <v>86-826</v>
          </cell>
          <cell r="F190" t="str">
            <v>TAMA</v>
          </cell>
        </row>
        <row r="191">
          <cell r="C191" t="str">
            <v>COBURG</v>
          </cell>
          <cell r="E191" t="str">
            <v>69-644</v>
          </cell>
          <cell r="F191" t="str">
            <v>MONTGOMERY</v>
          </cell>
        </row>
        <row r="192">
          <cell r="C192" t="str">
            <v>COGGON</v>
          </cell>
          <cell r="E192" t="str">
            <v>57-542</v>
          </cell>
          <cell r="F192" t="str">
            <v>LINN</v>
          </cell>
        </row>
        <row r="193">
          <cell r="C193" t="str">
            <v>COIN</v>
          </cell>
          <cell r="E193" t="str">
            <v>73-675</v>
          </cell>
          <cell r="F193" t="str">
            <v>PAGE</v>
          </cell>
        </row>
        <row r="194">
          <cell r="C194" t="str">
            <v>COLESBURG</v>
          </cell>
          <cell r="E194" t="str">
            <v>28-256</v>
          </cell>
          <cell r="F194" t="str">
            <v>DELAWARE</v>
          </cell>
        </row>
        <row r="195">
          <cell r="C195" t="str">
            <v>COLFAX</v>
          </cell>
          <cell r="E195" t="str">
            <v>50-463</v>
          </cell>
          <cell r="F195" t="str">
            <v>JASPER</v>
          </cell>
        </row>
        <row r="196">
          <cell r="C196" t="str">
            <v>COLLEGE SPRINGS</v>
          </cell>
          <cell r="E196" t="str">
            <v>73-676</v>
          </cell>
          <cell r="F196" t="str">
            <v>PAGE</v>
          </cell>
        </row>
        <row r="197">
          <cell r="C197" t="str">
            <v>COLLINS</v>
          </cell>
          <cell r="E197" t="str">
            <v>85-813</v>
          </cell>
          <cell r="F197" t="str">
            <v>STORY</v>
          </cell>
        </row>
        <row r="198">
          <cell r="C198" t="str">
            <v>COLO</v>
          </cell>
          <cell r="E198" t="str">
            <v>85-814</v>
          </cell>
          <cell r="F198" t="str">
            <v>STORY</v>
          </cell>
        </row>
        <row r="199">
          <cell r="C199" t="str">
            <v>COLUMBUS CITY</v>
          </cell>
          <cell r="D199">
            <v>1</v>
          </cell>
          <cell r="E199" t="str">
            <v>58-554</v>
          </cell>
          <cell r="F199" t="str">
            <v>LOUISA</v>
          </cell>
        </row>
        <row r="200">
          <cell r="C200" t="str">
            <v>COLUMBUS JUNCTION</v>
          </cell>
          <cell r="D200">
            <v>1</v>
          </cell>
          <cell r="E200" t="str">
            <v>58-555</v>
          </cell>
          <cell r="F200" t="str">
            <v>LOUISA</v>
          </cell>
        </row>
        <row r="201">
          <cell r="C201" t="str">
            <v>COLWELL</v>
          </cell>
          <cell r="E201" t="str">
            <v>34-324</v>
          </cell>
          <cell r="F201" t="str">
            <v>FLOYD</v>
          </cell>
        </row>
        <row r="202">
          <cell r="C202" t="str">
            <v>CONESVILLE</v>
          </cell>
          <cell r="D202">
            <v>1</v>
          </cell>
          <cell r="E202" t="str">
            <v>70-651</v>
          </cell>
          <cell r="F202" t="str">
            <v>MUSCATINE</v>
          </cell>
        </row>
        <row r="203">
          <cell r="C203" t="str">
            <v>CONRAD</v>
          </cell>
          <cell r="E203" t="str">
            <v>38-354</v>
          </cell>
          <cell r="F203" t="str">
            <v>GRUNDY</v>
          </cell>
        </row>
        <row r="204">
          <cell r="C204" t="str">
            <v>CONWAY</v>
          </cell>
          <cell r="E204" t="str">
            <v>87-841</v>
          </cell>
          <cell r="F204" t="str">
            <v>TAYLOR</v>
          </cell>
        </row>
        <row r="205">
          <cell r="C205" t="str">
            <v>COON RAPIDS</v>
          </cell>
          <cell r="E205" t="str">
            <v>14-117</v>
          </cell>
          <cell r="F205" t="str">
            <v>CARROLL &amp; GUTHRIE</v>
          </cell>
        </row>
        <row r="206">
          <cell r="C206" t="str">
            <v>COPPOCK</v>
          </cell>
          <cell r="E206" t="str">
            <v>44-410</v>
          </cell>
          <cell r="F206" t="str">
            <v xml:space="preserve">HENRY, JEFFERSON &amp; WASHINGTON </v>
          </cell>
        </row>
        <row r="207">
          <cell r="C207" t="str">
            <v>CORALVILLE</v>
          </cell>
          <cell r="E207" t="str">
            <v>52-481</v>
          </cell>
          <cell r="F207" t="str">
            <v>JOHNSON</v>
          </cell>
        </row>
        <row r="208">
          <cell r="C208" t="str">
            <v>CORNING</v>
          </cell>
          <cell r="E208" t="str">
            <v>02-007</v>
          </cell>
          <cell r="F208" t="str">
            <v>ADAMS</v>
          </cell>
        </row>
        <row r="209">
          <cell r="C209" t="str">
            <v>CORRECTIONVILLE</v>
          </cell>
          <cell r="E209" t="str">
            <v>97-928</v>
          </cell>
          <cell r="F209" t="str">
            <v>WOODBURY</v>
          </cell>
        </row>
        <row r="210">
          <cell r="C210" t="str">
            <v>CORWITH</v>
          </cell>
          <cell r="E210" t="str">
            <v>41-381</v>
          </cell>
          <cell r="F210" t="str">
            <v>HANCOCK</v>
          </cell>
        </row>
        <row r="211">
          <cell r="C211" t="str">
            <v>CORYDON</v>
          </cell>
          <cell r="E211" t="str">
            <v>93-892</v>
          </cell>
          <cell r="F211" t="str">
            <v>WAYNE</v>
          </cell>
        </row>
        <row r="212">
          <cell r="C212" t="str">
            <v>COTTER</v>
          </cell>
          <cell r="E212" t="str">
            <v>58-556</v>
          </cell>
          <cell r="F212" t="str">
            <v>LOUISA</v>
          </cell>
        </row>
        <row r="213">
          <cell r="C213" t="str">
            <v>COULTER</v>
          </cell>
          <cell r="E213" t="str">
            <v>35-331</v>
          </cell>
          <cell r="F213" t="str">
            <v>FRANKLIN</v>
          </cell>
        </row>
        <row r="214">
          <cell r="C214" t="str">
            <v>COUNCIL BLUFFS</v>
          </cell>
          <cell r="E214" t="str">
            <v>78-732</v>
          </cell>
          <cell r="F214" t="str">
            <v>POTTAWATTAMIE</v>
          </cell>
        </row>
        <row r="215">
          <cell r="C215" t="str">
            <v>CRAIG</v>
          </cell>
          <cell r="E215" t="str">
            <v>75-694</v>
          </cell>
          <cell r="F215" t="str">
            <v>PLYMOUTH</v>
          </cell>
        </row>
        <row r="216">
          <cell r="C216" t="str">
            <v>CRAWFORDSVILLE</v>
          </cell>
          <cell r="D216">
            <v>1</v>
          </cell>
          <cell r="E216" t="str">
            <v>92-884</v>
          </cell>
          <cell r="F216" t="str">
            <v>WASHINGTON</v>
          </cell>
        </row>
        <row r="217">
          <cell r="C217" t="str">
            <v>CRESCENT</v>
          </cell>
          <cell r="E217" t="str">
            <v>78-733</v>
          </cell>
          <cell r="F217" t="str">
            <v>POTTAWATTAMIE</v>
          </cell>
        </row>
        <row r="218">
          <cell r="C218" t="str">
            <v>CRESCO</v>
          </cell>
          <cell r="E218" t="str">
            <v>45-421</v>
          </cell>
          <cell r="F218" t="str">
            <v>HOWARD</v>
          </cell>
        </row>
        <row r="219">
          <cell r="C219" t="str">
            <v>CRESTON</v>
          </cell>
          <cell r="E219" t="str">
            <v>88-848</v>
          </cell>
          <cell r="F219" t="str">
            <v>UNION</v>
          </cell>
        </row>
        <row r="220">
          <cell r="C220" t="str">
            <v>CROMWELL</v>
          </cell>
          <cell r="E220" t="str">
            <v>88-849</v>
          </cell>
          <cell r="F220" t="str">
            <v>UNION</v>
          </cell>
        </row>
        <row r="221">
          <cell r="C221" t="str">
            <v>CRYSTAL LAKE</v>
          </cell>
          <cell r="E221" t="str">
            <v>41-382</v>
          </cell>
          <cell r="F221" t="str">
            <v>HANCOCK</v>
          </cell>
        </row>
        <row r="222">
          <cell r="C222" t="str">
            <v>CUMBERLAND</v>
          </cell>
          <cell r="E222" t="str">
            <v>15-129</v>
          </cell>
          <cell r="F222" t="str">
            <v>CASS</v>
          </cell>
        </row>
        <row r="223">
          <cell r="C223" t="str">
            <v>CUMMING</v>
          </cell>
          <cell r="E223" t="str">
            <v>91-871</v>
          </cell>
          <cell r="F223" t="str">
            <v>WARREN</v>
          </cell>
        </row>
        <row r="224">
          <cell r="C224" t="str">
            <v>CURLEW</v>
          </cell>
          <cell r="E224" t="str">
            <v>74-684</v>
          </cell>
          <cell r="F224" t="str">
            <v>PALO ALTO</v>
          </cell>
        </row>
        <row r="225">
          <cell r="C225" t="str">
            <v>CUSHING</v>
          </cell>
          <cell r="E225" t="str">
            <v>97-929</v>
          </cell>
          <cell r="F225" t="str">
            <v>WOODBURY</v>
          </cell>
        </row>
        <row r="226">
          <cell r="C226" t="str">
            <v>CYLINDER</v>
          </cell>
          <cell r="E226" t="str">
            <v>74-685</v>
          </cell>
          <cell r="F226" t="str">
            <v>PALO ALTO</v>
          </cell>
        </row>
        <row r="227">
          <cell r="C227" t="str">
            <v>DAKOTA CITY</v>
          </cell>
          <cell r="E227" t="str">
            <v>46-427</v>
          </cell>
          <cell r="F227" t="str">
            <v>HUMBOLDT</v>
          </cell>
        </row>
        <row r="228">
          <cell r="C228" t="str">
            <v>DALLAS CENTER</v>
          </cell>
          <cell r="E228" t="str">
            <v>25-230</v>
          </cell>
          <cell r="F228" t="str">
            <v>DALLAS</v>
          </cell>
        </row>
        <row r="229">
          <cell r="C229" t="str">
            <v>DANA</v>
          </cell>
          <cell r="E229" t="str">
            <v>37-347</v>
          </cell>
          <cell r="F229" t="str">
            <v>GREENE</v>
          </cell>
        </row>
        <row r="230">
          <cell r="C230" t="str">
            <v>DANBURY</v>
          </cell>
          <cell r="E230" t="str">
            <v>97-930</v>
          </cell>
          <cell r="F230" t="str">
            <v>WOODBURY</v>
          </cell>
        </row>
        <row r="231">
          <cell r="C231" t="str">
            <v>DANVILLE</v>
          </cell>
          <cell r="E231" t="str">
            <v>29-268</v>
          </cell>
          <cell r="F231" t="str">
            <v>DES MOINES</v>
          </cell>
        </row>
        <row r="232">
          <cell r="C232" t="str">
            <v>DAVENPORT</v>
          </cell>
          <cell r="E232" t="str">
            <v>82-773</v>
          </cell>
          <cell r="F232" t="str">
            <v>SCOTT</v>
          </cell>
        </row>
        <row r="233">
          <cell r="C233" t="str">
            <v>DAVIS CITY</v>
          </cell>
          <cell r="E233" t="str">
            <v>27-246</v>
          </cell>
          <cell r="F233" t="str">
            <v>DECATUR</v>
          </cell>
        </row>
        <row r="234">
          <cell r="C234" t="str">
            <v>DAWSON</v>
          </cell>
          <cell r="E234" t="str">
            <v>25-231</v>
          </cell>
          <cell r="F234" t="str">
            <v>DALLAS</v>
          </cell>
        </row>
        <row r="235">
          <cell r="C235" t="str">
            <v>DAYTON</v>
          </cell>
          <cell r="E235" t="str">
            <v>94-902</v>
          </cell>
          <cell r="F235" t="str">
            <v>WEBSTER</v>
          </cell>
        </row>
        <row r="236">
          <cell r="C236" t="str">
            <v>DE SOTO</v>
          </cell>
          <cell r="E236" t="str">
            <v>25-232</v>
          </cell>
          <cell r="F236" t="str">
            <v>DALLAS</v>
          </cell>
        </row>
        <row r="237">
          <cell r="C237" t="str">
            <v>DE WITT</v>
          </cell>
          <cell r="E237" t="str">
            <v>23-207</v>
          </cell>
          <cell r="F237" t="str">
            <v>CLINTON</v>
          </cell>
        </row>
        <row r="238">
          <cell r="C238" t="str">
            <v>DECATUR</v>
          </cell>
          <cell r="E238" t="str">
            <v>27-247</v>
          </cell>
          <cell r="F238" t="str">
            <v>DECATUR</v>
          </cell>
        </row>
        <row r="239">
          <cell r="C239" t="str">
            <v>DECORAH</v>
          </cell>
          <cell r="E239" t="str">
            <v>96-920</v>
          </cell>
          <cell r="F239" t="str">
            <v>WINNESHIEK</v>
          </cell>
        </row>
        <row r="240">
          <cell r="C240" t="str">
            <v>DEDHAM</v>
          </cell>
          <cell r="E240" t="str">
            <v>14-118</v>
          </cell>
          <cell r="F240" t="str">
            <v>CARROLL</v>
          </cell>
        </row>
        <row r="241">
          <cell r="C241" t="str">
            <v>DEEP RIVER</v>
          </cell>
          <cell r="E241" t="str">
            <v>79-744</v>
          </cell>
          <cell r="F241" t="str">
            <v>POWESHIEK</v>
          </cell>
        </row>
        <row r="242">
          <cell r="C242" t="str">
            <v>DEFIANCE</v>
          </cell>
          <cell r="E242" t="str">
            <v>83-787</v>
          </cell>
          <cell r="F242" t="str">
            <v>SHELBY</v>
          </cell>
        </row>
        <row r="243">
          <cell r="C243" t="str">
            <v>DELAWARE</v>
          </cell>
          <cell r="E243" t="str">
            <v>28-257</v>
          </cell>
          <cell r="F243" t="str">
            <v>DELAWARE</v>
          </cell>
        </row>
        <row r="244">
          <cell r="C244" t="str">
            <v>DELHI</v>
          </cell>
          <cell r="E244" t="str">
            <v>28-258</v>
          </cell>
          <cell r="F244" t="str">
            <v>DELAWARE</v>
          </cell>
        </row>
        <row r="245">
          <cell r="C245" t="str">
            <v>DELMAR</v>
          </cell>
          <cell r="E245" t="str">
            <v>23-206</v>
          </cell>
          <cell r="F245" t="str">
            <v>CLINTON</v>
          </cell>
        </row>
        <row r="246">
          <cell r="C246" t="str">
            <v>DELOIT</v>
          </cell>
          <cell r="E246" t="str">
            <v>24-219</v>
          </cell>
          <cell r="F246" t="str">
            <v>CRAWFORD</v>
          </cell>
        </row>
        <row r="247">
          <cell r="C247" t="str">
            <v>DELPHOS</v>
          </cell>
          <cell r="E247" t="str">
            <v>80-753</v>
          </cell>
          <cell r="F247" t="str">
            <v>RINGGOLD</v>
          </cell>
        </row>
        <row r="248">
          <cell r="C248" t="str">
            <v>DELTA</v>
          </cell>
          <cell r="E248" t="str">
            <v>54-501</v>
          </cell>
          <cell r="F248" t="str">
            <v>KEOKUK</v>
          </cell>
        </row>
        <row r="249">
          <cell r="C249" t="str">
            <v>DENISON</v>
          </cell>
          <cell r="E249" t="str">
            <v>24-220</v>
          </cell>
          <cell r="F249" t="str">
            <v>CRAWFORD</v>
          </cell>
        </row>
        <row r="250">
          <cell r="C250" t="str">
            <v>DENVER</v>
          </cell>
          <cell r="E250" t="str">
            <v>09-064</v>
          </cell>
          <cell r="F250" t="str">
            <v>BREMER</v>
          </cell>
        </row>
        <row r="251">
          <cell r="C251" t="str">
            <v>DERBY</v>
          </cell>
          <cell r="E251" t="str">
            <v>59-564</v>
          </cell>
          <cell r="F251" t="str">
            <v>LUCAS</v>
          </cell>
        </row>
        <row r="252">
          <cell r="C252" t="str">
            <v>DES MOINES</v>
          </cell>
          <cell r="E252" t="str">
            <v>77-717</v>
          </cell>
          <cell r="F252" t="str">
            <v>POLK &amp; WARREN</v>
          </cell>
        </row>
        <row r="253">
          <cell r="C253" t="str">
            <v>DESOTO</v>
          </cell>
          <cell r="E253" t="str">
            <v>25-232</v>
          </cell>
          <cell r="F253" t="str">
            <v>DALLAS</v>
          </cell>
        </row>
        <row r="254">
          <cell r="C254" t="str">
            <v>DEWITT</v>
          </cell>
          <cell r="E254" t="str">
            <v>23-207</v>
          </cell>
          <cell r="F254" t="str">
            <v>CLINTON</v>
          </cell>
        </row>
        <row r="255">
          <cell r="C255" t="str">
            <v>DEXTER</v>
          </cell>
          <cell r="E255" t="str">
            <v>25-233</v>
          </cell>
          <cell r="F255" t="str">
            <v>DALLAS</v>
          </cell>
        </row>
        <row r="256">
          <cell r="C256" t="str">
            <v>DIAGONAL</v>
          </cell>
          <cell r="E256" t="str">
            <v>80-754</v>
          </cell>
          <cell r="F256" t="str">
            <v>RINGGOLD</v>
          </cell>
        </row>
        <row r="257">
          <cell r="C257" t="str">
            <v>DICKENS</v>
          </cell>
          <cell r="E257" t="str">
            <v>21-172</v>
          </cell>
          <cell r="F257" t="str">
            <v>CLAY</v>
          </cell>
        </row>
        <row r="258">
          <cell r="C258" t="str">
            <v>DIKE</v>
          </cell>
          <cell r="E258" t="str">
            <v>38-355</v>
          </cell>
          <cell r="F258" t="str">
            <v>GRUNDY</v>
          </cell>
        </row>
        <row r="259">
          <cell r="C259" t="str">
            <v>DIXON</v>
          </cell>
          <cell r="E259" t="str">
            <v>82-774</v>
          </cell>
          <cell r="F259" t="str">
            <v>SCOTT</v>
          </cell>
        </row>
        <row r="260">
          <cell r="C260" t="str">
            <v>DOLLIVER</v>
          </cell>
          <cell r="E260" t="str">
            <v>32-304</v>
          </cell>
          <cell r="F260" t="str">
            <v>EMMET</v>
          </cell>
        </row>
        <row r="261">
          <cell r="C261" t="str">
            <v>DONAHUE</v>
          </cell>
          <cell r="E261" t="str">
            <v>82-775</v>
          </cell>
          <cell r="F261" t="str">
            <v>SCOTT</v>
          </cell>
        </row>
        <row r="262">
          <cell r="C262" t="str">
            <v>DONNELLSON</v>
          </cell>
          <cell r="E262" t="str">
            <v>56-529</v>
          </cell>
          <cell r="F262" t="str">
            <v>LEE</v>
          </cell>
        </row>
        <row r="263">
          <cell r="C263" t="str">
            <v>DOON</v>
          </cell>
          <cell r="E263" t="str">
            <v>60-569</v>
          </cell>
          <cell r="F263" t="str">
            <v>LYON</v>
          </cell>
        </row>
        <row r="264">
          <cell r="C264" t="str">
            <v>DOUGHERTY</v>
          </cell>
          <cell r="E264" t="str">
            <v>17-144</v>
          </cell>
          <cell r="F264" t="str">
            <v>CERRO GORDO</v>
          </cell>
        </row>
        <row r="265">
          <cell r="C265" t="str">
            <v>DOW CITY</v>
          </cell>
          <cell r="E265" t="str">
            <v>24-221</v>
          </cell>
          <cell r="F265" t="str">
            <v>CRAWFORD</v>
          </cell>
        </row>
        <row r="266">
          <cell r="C266" t="str">
            <v>DOWS</v>
          </cell>
          <cell r="E266" t="str">
            <v>99-950</v>
          </cell>
          <cell r="F266" t="str">
            <v>WRIGHT &amp; FRANKLIN</v>
          </cell>
        </row>
        <row r="267">
          <cell r="C267" t="str">
            <v>DRAKESVILLE</v>
          </cell>
          <cell r="E267" t="str">
            <v>26-243</v>
          </cell>
          <cell r="F267" t="str">
            <v>DAVIS</v>
          </cell>
        </row>
        <row r="268">
          <cell r="C268" t="str">
            <v>DUBUQUE</v>
          </cell>
          <cell r="E268" t="str">
            <v>31-288</v>
          </cell>
          <cell r="F268" t="str">
            <v>DUBUQUE</v>
          </cell>
        </row>
        <row r="269">
          <cell r="C269" t="str">
            <v>DUMONT</v>
          </cell>
          <cell r="E269" t="str">
            <v>12-098</v>
          </cell>
          <cell r="F269" t="str">
            <v>BUTLER</v>
          </cell>
        </row>
        <row r="270">
          <cell r="C270" t="str">
            <v>DUNCOMBE</v>
          </cell>
          <cell r="E270" t="str">
            <v>94-903</v>
          </cell>
          <cell r="F270" t="str">
            <v>WEBSTER</v>
          </cell>
        </row>
        <row r="271">
          <cell r="C271" t="str">
            <v>DUNDEE</v>
          </cell>
          <cell r="E271" t="str">
            <v>28-259</v>
          </cell>
          <cell r="F271" t="str">
            <v>DELAWARE</v>
          </cell>
        </row>
        <row r="272">
          <cell r="C272" t="str">
            <v>DUNKERTON</v>
          </cell>
          <cell r="E272" t="str">
            <v>07-047</v>
          </cell>
          <cell r="F272" t="str">
            <v>BLACK HAWK</v>
          </cell>
        </row>
        <row r="273">
          <cell r="C273" t="str">
            <v>DUNLAP</v>
          </cell>
          <cell r="E273" t="str">
            <v>43-400</v>
          </cell>
          <cell r="F273" t="str">
            <v>HARRISON</v>
          </cell>
        </row>
        <row r="274">
          <cell r="C274" t="str">
            <v>DURANGO</v>
          </cell>
          <cell r="E274" t="str">
            <v>31-289</v>
          </cell>
          <cell r="F274" t="str">
            <v>DUBUQUE</v>
          </cell>
        </row>
        <row r="275">
          <cell r="C275" t="str">
            <v>DURANT</v>
          </cell>
          <cell r="E275" t="str">
            <v>16-137</v>
          </cell>
          <cell r="F275" t="str">
            <v xml:space="preserve">CEDAR, MUSCATINE &amp; SCOTT </v>
          </cell>
        </row>
        <row r="276">
          <cell r="C276" t="str">
            <v>DYERSVILLE</v>
          </cell>
          <cell r="E276" t="str">
            <v>31-290</v>
          </cell>
          <cell r="F276" t="str">
            <v>DUBUQUE &amp; DELAWARE</v>
          </cell>
        </row>
        <row r="277">
          <cell r="C277" t="str">
            <v>DYSART</v>
          </cell>
          <cell r="E277" t="str">
            <v>86-827</v>
          </cell>
          <cell r="F277" t="str">
            <v>TAMA</v>
          </cell>
        </row>
        <row r="278">
          <cell r="C278" t="str">
            <v>EAGLE GROVE</v>
          </cell>
          <cell r="E278" t="str">
            <v>99-951</v>
          </cell>
          <cell r="F278" t="str">
            <v>WRIGHT</v>
          </cell>
        </row>
        <row r="279">
          <cell r="C279" t="str">
            <v>EARLHAM</v>
          </cell>
          <cell r="E279" t="str">
            <v>61-577</v>
          </cell>
          <cell r="F279" t="str">
            <v>MADISON</v>
          </cell>
        </row>
        <row r="280">
          <cell r="C280" t="str">
            <v>EARLING</v>
          </cell>
          <cell r="E280" t="str">
            <v>83-788</v>
          </cell>
          <cell r="F280" t="str">
            <v>SHELBY</v>
          </cell>
        </row>
        <row r="281">
          <cell r="C281" t="str">
            <v>EARLVILLE</v>
          </cell>
          <cell r="E281" t="str">
            <v>28-260</v>
          </cell>
          <cell r="F281" t="str">
            <v>DELAWARE</v>
          </cell>
        </row>
        <row r="282">
          <cell r="C282" t="str">
            <v>EARLY</v>
          </cell>
          <cell r="E282" t="str">
            <v>81-762</v>
          </cell>
          <cell r="F282" t="str">
            <v>SAC</v>
          </cell>
        </row>
        <row r="283">
          <cell r="C283" t="str">
            <v>EAST PERU</v>
          </cell>
          <cell r="E283" t="str">
            <v>61-578</v>
          </cell>
          <cell r="F283" t="str">
            <v>MADISON</v>
          </cell>
        </row>
        <row r="284">
          <cell r="C284" t="str">
            <v>EDDYVILLE</v>
          </cell>
          <cell r="E284" t="str">
            <v>90-865</v>
          </cell>
          <cell r="F284" t="str">
            <v xml:space="preserve">WAPELLO, MAHASKA &amp; MONROE </v>
          </cell>
        </row>
        <row r="285">
          <cell r="C285" t="str">
            <v>EDGEWOOD</v>
          </cell>
          <cell r="E285" t="str">
            <v>28-183</v>
          </cell>
          <cell r="F285" t="str">
            <v xml:space="preserve">DELAWARE &amp; CLAYTON </v>
          </cell>
        </row>
        <row r="286">
          <cell r="C286" t="str">
            <v>ELBERON</v>
          </cell>
          <cell r="E286" t="str">
            <v>86-828</v>
          </cell>
          <cell r="F286" t="str">
            <v>TAMA</v>
          </cell>
        </row>
        <row r="287">
          <cell r="C287" t="str">
            <v>ELDON</v>
          </cell>
          <cell r="E287" t="str">
            <v>90-866</v>
          </cell>
          <cell r="F287" t="str">
            <v>WAPELLO</v>
          </cell>
        </row>
        <row r="288">
          <cell r="C288" t="str">
            <v>ELDORA</v>
          </cell>
          <cell r="E288" t="str">
            <v>42-391</v>
          </cell>
          <cell r="F288" t="str">
            <v>HARDIN</v>
          </cell>
        </row>
        <row r="289">
          <cell r="C289" t="str">
            <v>ELDRIDGE</v>
          </cell>
          <cell r="E289" t="str">
            <v>82-776</v>
          </cell>
          <cell r="F289" t="str">
            <v>SCOTT</v>
          </cell>
        </row>
        <row r="290">
          <cell r="C290" t="str">
            <v>ELGIN</v>
          </cell>
          <cell r="E290" t="str">
            <v>33-312</v>
          </cell>
          <cell r="F290" t="str">
            <v>FAYETTE</v>
          </cell>
        </row>
        <row r="291">
          <cell r="C291" t="str">
            <v>ELK HORN</v>
          </cell>
          <cell r="E291" t="str">
            <v>83-789</v>
          </cell>
          <cell r="F291" t="str">
            <v>SHELBY</v>
          </cell>
        </row>
        <row r="292">
          <cell r="C292" t="str">
            <v>ELK RUN HEIGHTS</v>
          </cell>
          <cell r="E292" t="str">
            <v>07-048</v>
          </cell>
          <cell r="F292" t="str">
            <v>BLACK HAWK</v>
          </cell>
        </row>
        <row r="293">
          <cell r="C293" t="str">
            <v>ELKADER</v>
          </cell>
          <cell r="E293" t="str">
            <v>22-184</v>
          </cell>
          <cell r="F293" t="str">
            <v>CLAYTON</v>
          </cell>
        </row>
        <row r="294">
          <cell r="C294" t="str">
            <v>ELKHART</v>
          </cell>
          <cell r="E294" t="str">
            <v>77-718</v>
          </cell>
          <cell r="F294" t="str">
            <v>POLK</v>
          </cell>
        </row>
        <row r="295">
          <cell r="C295" t="str">
            <v>ELKPORT</v>
          </cell>
          <cell r="E295" t="str">
            <v>22-185</v>
          </cell>
          <cell r="F295" t="str">
            <v>CLAYTON</v>
          </cell>
        </row>
        <row r="296">
          <cell r="C296" t="str">
            <v>ELLIOTT</v>
          </cell>
          <cell r="E296" t="str">
            <v>69-645</v>
          </cell>
          <cell r="F296" t="str">
            <v>MONTGOMERY</v>
          </cell>
        </row>
        <row r="297">
          <cell r="C297" t="str">
            <v>ELLSTON</v>
          </cell>
          <cell r="E297" t="str">
            <v>80-755</v>
          </cell>
          <cell r="F297" t="str">
            <v>RINGGOLD</v>
          </cell>
        </row>
        <row r="298">
          <cell r="C298" t="str">
            <v>ELLSWORTH</v>
          </cell>
          <cell r="E298" t="str">
            <v>40-372</v>
          </cell>
          <cell r="F298" t="str">
            <v>HAMILTON</v>
          </cell>
        </row>
        <row r="299">
          <cell r="C299" t="str">
            <v>ELMA</v>
          </cell>
          <cell r="E299" t="str">
            <v>45-422</v>
          </cell>
          <cell r="F299" t="str">
            <v>HOWARD</v>
          </cell>
        </row>
        <row r="300">
          <cell r="C300" t="str">
            <v>ELY</v>
          </cell>
          <cell r="E300" t="str">
            <v>57-543</v>
          </cell>
          <cell r="F300" t="str">
            <v>LINN</v>
          </cell>
        </row>
        <row r="301">
          <cell r="C301" t="str">
            <v>EMERSON</v>
          </cell>
          <cell r="E301" t="str">
            <v>65-616</v>
          </cell>
          <cell r="F301" t="str">
            <v>MILLS</v>
          </cell>
        </row>
        <row r="302">
          <cell r="C302" t="str">
            <v>EMMETSBURG</v>
          </cell>
          <cell r="E302" t="str">
            <v>74-686</v>
          </cell>
          <cell r="F302" t="str">
            <v>PALO ALTO</v>
          </cell>
        </row>
        <row r="303">
          <cell r="C303" t="str">
            <v>EPWORTH</v>
          </cell>
          <cell r="E303" t="str">
            <v>31-291</v>
          </cell>
          <cell r="F303" t="str">
            <v>DUBUQUE</v>
          </cell>
        </row>
        <row r="304">
          <cell r="C304" t="str">
            <v>ESSEX</v>
          </cell>
          <cell r="E304" t="str">
            <v>73-677</v>
          </cell>
          <cell r="F304" t="str">
            <v>PAGE</v>
          </cell>
        </row>
        <row r="305">
          <cell r="C305" t="str">
            <v>ESTHERVILLE</v>
          </cell>
          <cell r="E305" t="str">
            <v>32-305</v>
          </cell>
          <cell r="F305" t="str">
            <v>EMMET</v>
          </cell>
        </row>
        <row r="306">
          <cell r="C306" t="str">
            <v>EVANSDALE</v>
          </cell>
          <cell r="E306" t="str">
            <v>07-049</v>
          </cell>
          <cell r="F306" t="str">
            <v>BLACK HAWK</v>
          </cell>
        </row>
        <row r="307">
          <cell r="C307" t="str">
            <v>EVERLY</v>
          </cell>
          <cell r="E307" t="str">
            <v>21-173</v>
          </cell>
          <cell r="F307" t="str">
            <v>CLAY</v>
          </cell>
        </row>
        <row r="308">
          <cell r="C308" t="str">
            <v>EXIRA</v>
          </cell>
          <cell r="E308" t="str">
            <v>05-029</v>
          </cell>
          <cell r="F308" t="str">
            <v>AUDUBON</v>
          </cell>
        </row>
        <row r="309">
          <cell r="C309" t="str">
            <v>EXLINE</v>
          </cell>
          <cell r="E309" t="str">
            <v>04-018</v>
          </cell>
          <cell r="F309" t="str">
            <v>APPANOOSE</v>
          </cell>
        </row>
        <row r="310">
          <cell r="C310" t="str">
            <v>FAIRBANK</v>
          </cell>
          <cell r="E310" t="str">
            <v>10-074</v>
          </cell>
          <cell r="F310" t="str">
            <v xml:space="preserve">BUCHANAN &amp; FAYETTE </v>
          </cell>
        </row>
        <row r="311">
          <cell r="C311" t="str">
            <v>FAIRFAX</v>
          </cell>
          <cell r="E311" t="str">
            <v>57-544</v>
          </cell>
          <cell r="F311" t="str">
            <v>LINN</v>
          </cell>
        </row>
        <row r="312">
          <cell r="C312" t="str">
            <v>FAIRFIELD</v>
          </cell>
          <cell r="E312" t="str">
            <v>51-476</v>
          </cell>
          <cell r="F312" t="str">
            <v>JEFFERSON</v>
          </cell>
        </row>
        <row r="313">
          <cell r="C313" t="str">
            <v>FARLEY</v>
          </cell>
          <cell r="E313" t="str">
            <v>31-292</v>
          </cell>
          <cell r="F313" t="str">
            <v>DUBUQUE</v>
          </cell>
        </row>
        <row r="314">
          <cell r="C314" t="str">
            <v>FARMERSBURG</v>
          </cell>
          <cell r="E314" t="str">
            <v>22-186</v>
          </cell>
          <cell r="F314" t="str">
            <v>CLAYTON</v>
          </cell>
        </row>
        <row r="315">
          <cell r="C315" t="str">
            <v>FARMINGTON</v>
          </cell>
          <cell r="E315" t="str">
            <v>89-857</v>
          </cell>
          <cell r="F315" t="str">
            <v>VAN BUREN</v>
          </cell>
        </row>
        <row r="316">
          <cell r="C316" t="str">
            <v>FARNHAMVILLE</v>
          </cell>
          <cell r="E316" t="str">
            <v>13-103</v>
          </cell>
          <cell r="F316" t="str">
            <v xml:space="preserve">CALHOUN &amp; WEBSTER </v>
          </cell>
        </row>
        <row r="317">
          <cell r="C317" t="str">
            <v>FARRAGUT</v>
          </cell>
          <cell r="E317" t="str">
            <v>36-338</v>
          </cell>
          <cell r="F317" t="str">
            <v>FREMONT</v>
          </cell>
        </row>
        <row r="318">
          <cell r="C318" t="str">
            <v>FAYETTE</v>
          </cell>
          <cell r="E318" t="str">
            <v>33-313</v>
          </cell>
          <cell r="F318" t="str">
            <v>FAYETTE</v>
          </cell>
        </row>
        <row r="319">
          <cell r="C319" t="str">
            <v>FENTON</v>
          </cell>
          <cell r="E319" t="str">
            <v>55-520</v>
          </cell>
          <cell r="F319" t="str">
            <v>KOSSUTH</v>
          </cell>
        </row>
        <row r="320">
          <cell r="C320" t="str">
            <v>FERGUSON</v>
          </cell>
          <cell r="E320" t="str">
            <v>64-605</v>
          </cell>
          <cell r="F320" t="str">
            <v>MARSHALL</v>
          </cell>
        </row>
        <row r="321">
          <cell r="C321" t="str">
            <v>FERTILE</v>
          </cell>
          <cell r="E321" t="str">
            <v>98-941</v>
          </cell>
          <cell r="F321" t="str">
            <v>WORTH</v>
          </cell>
        </row>
        <row r="322">
          <cell r="C322" t="str">
            <v>FLORIS</v>
          </cell>
          <cell r="E322" t="str">
            <v>26-244</v>
          </cell>
          <cell r="F322" t="str">
            <v>DAVIS</v>
          </cell>
        </row>
        <row r="323">
          <cell r="C323" t="str">
            <v>FLOYD</v>
          </cell>
          <cell r="E323" t="str">
            <v>34-325</v>
          </cell>
          <cell r="F323" t="str">
            <v>FLOYD</v>
          </cell>
        </row>
        <row r="324">
          <cell r="C324" t="str">
            <v>FONDA</v>
          </cell>
          <cell r="E324" t="str">
            <v>76-703</v>
          </cell>
          <cell r="F324" t="str">
            <v>POCAHONTAS</v>
          </cell>
        </row>
        <row r="325">
          <cell r="C325" t="str">
            <v>FONTANELLE</v>
          </cell>
          <cell r="E325" t="str">
            <v>01-003</v>
          </cell>
          <cell r="F325" t="str">
            <v>ADAIR</v>
          </cell>
        </row>
        <row r="326">
          <cell r="C326" t="str">
            <v>FOREST CITY</v>
          </cell>
          <cell r="E326" t="str">
            <v>95-912</v>
          </cell>
          <cell r="F326" t="str">
            <v xml:space="preserve">WINNEBAGO &amp; HANCOCK </v>
          </cell>
        </row>
        <row r="327">
          <cell r="C327" t="str">
            <v>FORT ATKINSON</v>
          </cell>
          <cell r="E327" t="str">
            <v>96-921</v>
          </cell>
          <cell r="F327" t="str">
            <v>WINNESHIEK</v>
          </cell>
        </row>
        <row r="328">
          <cell r="C328" t="str">
            <v>FORT DODGE</v>
          </cell>
          <cell r="E328" t="str">
            <v>94-904</v>
          </cell>
          <cell r="F328" t="str">
            <v>WEBSTER</v>
          </cell>
        </row>
        <row r="329">
          <cell r="C329" t="str">
            <v>FORT MADISON</v>
          </cell>
          <cell r="E329" t="str">
            <v>56-530</v>
          </cell>
          <cell r="F329" t="str">
            <v>LEE</v>
          </cell>
        </row>
        <row r="330">
          <cell r="C330" t="str">
            <v>FOSTORIA</v>
          </cell>
          <cell r="E330" t="str">
            <v>21-174</v>
          </cell>
          <cell r="F330" t="str">
            <v>CLAY</v>
          </cell>
        </row>
        <row r="331">
          <cell r="C331" t="str">
            <v>FRANKLIN</v>
          </cell>
          <cell r="E331" t="str">
            <v>56-531</v>
          </cell>
          <cell r="F331" t="str">
            <v>LEE</v>
          </cell>
        </row>
        <row r="332">
          <cell r="C332" t="str">
            <v>FRASER</v>
          </cell>
          <cell r="E332" t="str">
            <v>08-059</v>
          </cell>
          <cell r="F332" t="str">
            <v>BOONE</v>
          </cell>
        </row>
        <row r="333">
          <cell r="C333" t="str">
            <v>FREDERICKSBURG</v>
          </cell>
          <cell r="E333" t="str">
            <v>19-163</v>
          </cell>
          <cell r="F333" t="str">
            <v>CHICKASAW</v>
          </cell>
        </row>
        <row r="334">
          <cell r="C334" t="str">
            <v>FREDERIKA</v>
          </cell>
          <cell r="E334" t="str">
            <v>09-065</v>
          </cell>
          <cell r="F334" t="str">
            <v>BREMER</v>
          </cell>
        </row>
        <row r="335">
          <cell r="C335" t="str">
            <v>FREDONIA</v>
          </cell>
          <cell r="D335">
            <v>1</v>
          </cell>
          <cell r="E335" t="str">
            <v>58-557</v>
          </cell>
          <cell r="F335" t="str">
            <v>LOUISA</v>
          </cell>
        </row>
        <row r="336">
          <cell r="C336" t="str">
            <v>FREMONT</v>
          </cell>
          <cell r="E336" t="str">
            <v>62-586</v>
          </cell>
          <cell r="F336" t="str">
            <v>MAHASKA</v>
          </cell>
        </row>
        <row r="337">
          <cell r="C337" t="str">
            <v>FRUITLAND</v>
          </cell>
          <cell r="E337" t="str">
            <v>70-652</v>
          </cell>
          <cell r="F337" t="str">
            <v>MUSCATINE</v>
          </cell>
        </row>
        <row r="338">
          <cell r="C338" t="str">
            <v>FT ATKINSON</v>
          </cell>
          <cell r="E338" t="str">
            <v>96-921</v>
          </cell>
          <cell r="F338" t="str">
            <v>WINNESHIEK</v>
          </cell>
        </row>
        <row r="339">
          <cell r="C339" t="str">
            <v>FT DODGE</v>
          </cell>
          <cell r="E339" t="str">
            <v>94-904</v>
          </cell>
          <cell r="F339" t="str">
            <v>WEBSTER</v>
          </cell>
        </row>
        <row r="340">
          <cell r="C340" t="str">
            <v>FT MADISON</v>
          </cell>
          <cell r="E340" t="str">
            <v>56-530</v>
          </cell>
          <cell r="F340" t="str">
            <v>LEE</v>
          </cell>
        </row>
        <row r="341">
          <cell r="C341" t="str">
            <v>FT. ATKINSON</v>
          </cell>
          <cell r="E341" t="str">
            <v>96-921</v>
          </cell>
          <cell r="F341" t="str">
            <v>WINNESHIEK</v>
          </cell>
        </row>
        <row r="342">
          <cell r="C342" t="str">
            <v>FT. DODGE</v>
          </cell>
          <cell r="E342" t="str">
            <v>94-904</v>
          </cell>
          <cell r="F342" t="str">
            <v>WEBSTER</v>
          </cell>
        </row>
        <row r="343">
          <cell r="C343" t="str">
            <v>FT. MADISON</v>
          </cell>
          <cell r="E343" t="str">
            <v>56-530</v>
          </cell>
          <cell r="F343" t="str">
            <v>LEE</v>
          </cell>
        </row>
        <row r="344">
          <cell r="C344" t="str">
            <v>GALT</v>
          </cell>
          <cell r="E344" t="str">
            <v>99-952</v>
          </cell>
          <cell r="F344" t="str">
            <v>WRIGHT</v>
          </cell>
        </row>
        <row r="345">
          <cell r="C345" t="str">
            <v>GALVA</v>
          </cell>
          <cell r="E345" t="str">
            <v>47-438</v>
          </cell>
          <cell r="F345" t="str">
            <v>IDA</v>
          </cell>
        </row>
        <row r="346">
          <cell r="C346" t="str">
            <v>GARBER</v>
          </cell>
          <cell r="E346" t="str">
            <v>22-187</v>
          </cell>
          <cell r="F346" t="str">
            <v>CLAYTON</v>
          </cell>
        </row>
        <row r="347">
          <cell r="C347" t="str">
            <v>GARDEN GROVE</v>
          </cell>
          <cell r="E347" t="str">
            <v>27-248</v>
          </cell>
          <cell r="F347" t="str">
            <v>DECATUR</v>
          </cell>
        </row>
        <row r="348">
          <cell r="C348" t="str">
            <v>GARNAVILLO</v>
          </cell>
          <cell r="E348" t="str">
            <v>22-188</v>
          </cell>
          <cell r="F348" t="str">
            <v>CLAYTON</v>
          </cell>
        </row>
        <row r="349">
          <cell r="C349" t="str">
            <v>GARNER</v>
          </cell>
          <cell r="E349" t="str">
            <v>41-383</v>
          </cell>
          <cell r="F349" t="str">
            <v>HANCOCK</v>
          </cell>
        </row>
        <row r="350">
          <cell r="C350" t="str">
            <v>GARRISON</v>
          </cell>
          <cell r="E350" t="str">
            <v>06-035</v>
          </cell>
          <cell r="F350" t="str">
            <v>BENTON</v>
          </cell>
        </row>
        <row r="351">
          <cell r="C351" t="str">
            <v>GARWIN</v>
          </cell>
          <cell r="E351" t="str">
            <v>86-829</v>
          </cell>
          <cell r="F351" t="str">
            <v>TAMA</v>
          </cell>
        </row>
        <row r="352">
          <cell r="C352" t="str">
            <v>GENEVA</v>
          </cell>
          <cell r="E352" t="str">
            <v>35-332</v>
          </cell>
          <cell r="F352" t="str">
            <v>FRANKLIN</v>
          </cell>
        </row>
        <row r="353">
          <cell r="C353" t="str">
            <v>GEORGE</v>
          </cell>
          <cell r="E353" t="str">
            <v>60-570</v>
          </cell>
          <cell r="F353" t="str">
            <v>LYON</v>
          </cell>
        </row>
        <row r="354">
          <cell r="C354" t="str">
            <v>GIBSON</v>
          </cell>
          <cell r="E354" t="str">
            <v>54-502</v>
          </cell>
          <cell r="F354" t="str">
            <v>KEOKUK</v>
          </cell>
        </row>
        <row r="355">
          <cell r="C355" t="str">
            <v>GILBERT</v>
          </cell>
          <cell r="E355" t="str">
            <v>85-815</v>
          </cell>
          <cell r="F355" t="str">
            <v>STORY</v>
          </cell>
        </row>
        <row r="356">
          <cell r="C356" t="str">
            <v>GILBERTVILLE</v>
          </cell>
          <cell r="E356" t="str">
            <v>07-050</v>
          </cell>
          <cell r="F356" t="str">
            <v>BLACK HAWK</v>
          </cell>
        </row>
        <row r="357">
          <cell r="C357" t="str">
            <v>GILLETTE GROVE</v>
          </cell>
          <cell r="E357" t="str">
            <v>21-175</v>
          </cell>
          <cell r="F357" t="str">
            <v>CLAY</v>
          </cell>
        </row>
        <row r="358">
          <cell r="C358" t="str">
            <v>GILMAN</v>
          </cell>
          <cell r="E358" t="str">
            <v>64-606</v>
          </cell>
          <cell r="F358" t="str">
            <v>MARSHALL</v>
          </cell>
        </row>
        <row r="359">
          <cell r="C359" t="str">
            <v>GILMORE CITY</v>
          </cell>
          <cell r="E359" t="str">
            <v>46-704</v>
          </cell>
          <cell r="F359" t="str">
            <v xml:space="preserve">HUMBOLDT &amp; POCAHONTAS </v>
          </cell>
        </row>
        <row r="360">
          <cell r="C360" t="str">
            <v>GLADBROOK</v>
          </cell>
          <cell r="E360" t="str">
            <v>86-830</v>
          </cell>
          <cell r="F360" t="str">
            <v>TAMA</v>
          </cell>
        </row>
        <row r="361">
          <cell r="C361" t="str">
            <v>GLENWOOD</v>
          </cell>
          <cell r="E361" t="str">
            <v>65-617</v>
          </cell>
          <cell r="F361" t="str">
            <v>MILLS</v>
          </cell>
        </row>
        <row r="362">
          <cell r="C362" t="str">
            <v>GLIDDEN</v>
          </cell>
          <cell r="E362" t="str">
            <v>14-119</v>
          </cell>
          <cell r="F362" t="str">
            <v>CARROLL</v>
          </cell>
        </row>
        <row r="363">
          <cell r="C363" t="str">
            <v>GOLDFIELD</v>
          </cell>
          <cell r="E363" t="str">
            <v>99-953</v>
          </cell>
          <cell r="F363" t="str">
            <v>WRIGHT</v>
          </cell>
        </row>
        <row r="364">
          <cell r="C364" t="str">
            <v>GOODELL</v>
          </cell>
          <cell r="E364" t="str">
            <v>41-384</v>
          </cell>
          <cell r="F364" t="str">
            <v>HANCOCK</v>
          </cell>
        </row>
        <row r="365">
          <cell r="C365" t="str">
            <v>GOOSE LAKE</v>
          </cell>
          <cell r="E365" t="str">
            <v>23-208</v>
          </cell>
          <cell r="F365" t="str">
            <v>CLINTON</v>
          </cell>
        </row>
        <row r="366">
          <cell r="C366" t="str">
            <v>GOWRIE</v>
          </cell>
          <cell r="E366" t="str">
            <v>94-905</v>
          </cell>
          <cell r="F366" t="str">
            <v>WEBSTER</v>
          </cell>
        </row>
        <row r="367">
          <cell r="C367" t="str">
            <v>GRAETTINGER</v>
          </cell>
          <cell r="D367">
            <v>1</v>
          </cell>
          <cell r="E367" t="str">
            <v>74-687</v>
          </cell>
          <cell r="F367" t="str">
            <v>PALO ALTO</v>
          </cell>
        </row>
        <row r="368">
          <cell r="C368" t="str">
            <v>GRAF</v>
          </cell>
          <cell r="E368" t="str">
            <v>31-293</v>
          </cell>
          <cell r="F368" t="str">
            <v>DUBUQUE</v>
          </cell>
        </row>
        <row r="369">
          <cell r="C369" t="str">
            <v>GRAFTON</v>
          </cell>
          <cell r="E369" t="str">
            <v>98-942</v>
          </cell>
          <cell r="F369" t="str">
            <v>WORTH</v>
          </cell>
        </row>
        <row r="370">
          <cell r="C370" t="str">
            <v>GRAND JUNCTION</v>
          </cell>
          <cell r="E370" t="str">
            <v>37-348</v>
          </cell>
          <cell r="F370" t="str">
            <v>GREENE</v>
          </cell>
        </row>
        <row r="371">
          <cell r="C371" t="str">
            <v>GRAND MOUND</v>
          </cell>
          <cell r="E371" t="str">
            <v>23-209</v>
          </cell>
          <cell r="F371" t="str">
            <v>CLINTON</v>
          </cell>
        </row>
        <row r="372">
          <cell r="C372" t="str">
            <v>GRAND RIVER</v>
          </cell>
          <cell r="E372" t="str">
            <v>27-249</v>
          </cell>
          <cell r="F372" t="str">
            <v>DECATUR</v>
          </cell>
        </row>
        <row r="373">
          <cell r="C373" t="str">
            <v>GRANDVIEW</v>
          </cell>
          <cell r="E373" t="str">
            <v>58-558</v>
          </cell>
          <cell r="F373" t="str">
            <v>LOUISA</v>
          </cell>
        </row>
        <row r="374">
          <cell r="C374" t="str">
            <v>GRANGER</v>
          </cell>
          <cell r="E374" t="str">
            <v>25-234</v>
          </cell>
          <cell r="F374" t="str">
            <v>DALLAS &amp; POLK</v>
          </cell>
        </row>
        <row r="375">
          <cell r="C375" t="str">
            <v>GRANT</v>
          </cell>
          <cell r="E375" t="str">
            <v>69-646</v>
          </cell>
          <cell r="F375" t="str">
            <v>MONTGOMERY</v>
          </cell>
        </row>
        <row r="376">
          <cell r="C376" t="str">
            <v>GRANVILLE</v>
          </cell>
          <cell r="E376" t="str">
            <v>84-801</v>
          </cell>
          <cell r="F376" t="str">
            <v>SIOUX</v>
          </cell>
        </row>
        <row r="377">
          <cell r="C377" t="str">
            <v>GRAVITY</v>
          </cell>
          <cell r="E377" t="str">
            <v>87-842</v>
          </cell>
          <cell r="F377" t="str">
            <v>TAYLOR</v>
          </cell>
        </row>
        <row r="378">
          <cell r="C378" t="str">
            <v>GRAY</v>
          </cell>
          <cell r="E378" t="str">
            <v>05-030</v>
          </cell>
          <cell r="F378" t="str">
            <v>AUDUBON</v>
          </cell>
        </row>
        <row r="379">
          <cell r="C379" t="str">
            <v>GREELEY</v>
          </cell>
          <cell r="E379" t="str">
            <v>28-261</v>
          </cell>
          <cell r="F379" t="str">
            <v>DELAWARE</v>
          </cell>
        </row>
        <row r="380">
          <cell r="C380" t="str">
            <v>GREENE</v>
          </cell>
          <cell r="E380" t="str">
            <v>12-099</v>
          </cell>
          <cell r="F380" t="str">
            <v>BUTLER</v>
          </cell>
        </row>
        <row r="381">
          <cell r="C381" t="str">
            <v>GREENFIELD</v>
          </cell>
          <cell r="E381" t="str">
            <v>01-004</v>
          </cell>
          <cell r="F381" t="str">
            <v>ADAIR</v>
          </cell>
        </row>
        <row r="382">
          <cell r="C382" t="str">
            <v>GREENVILLE</v>
          </cell>
          <cell r="E382" t="str">
            <v>21-176</v>
          </cell>
          <cell r="F382" t="str">
            <v>CLAY</v>
          </cell>
        </row>
        <row r="383">
          <cell r="C383" t="str">
            <v>GRIMES</v>
          </cell>
          <cell r="E383" t="str">
            <v>77-719</v>
          </cell>
          <cell r="F383" t="str">
            <v>POLK &amp; DALLAS</v>
          </cell>
        </row>
        <row r="384">
          <cell r="C384" t="str">
            <v>GRINNELL</v>
          </cell>
          <cell r="E384" t="str">
            <v>79-745</v>
          </cell>
          <cell r="F384" t="str">
            <v>POWESHIEK</v>
          </cell>
        </row>
        <row r="385">
          <cell r="C385" t="str">
            <v>GRISWOLD</v>
          </cell>
          <cell r="E385" t="str">
            <v>15-130</v>
          </cell>
          <cell r="F385" t="str">
            <v>CASS</v>
          </cell>
        </row>
        <row r="386">
          <cell r="C386" t="str">
            <v>GRUNDY CENTER</v>
          </cell>
          <cell r="E386" t="str">
            <v>38-356</v>
          </cell>
          <cell r="F386" t="str">
            <v>GRUNDY</v>
          </cell>
        </row>
        <row r="387">
          <cell r="C387" t="str">
            <v>GRUVER</v>
          </cell>
          <cell r="E387" t="str">
            <v>32-306</v>
          </cell>
          <cell r="F387" t="str">
            <v>EMMET</v>
          </cell>
        </row>
        <row r="388">
          <cell r="C388" t="str">
            <v>GUERNSEY</v>
          </cell>
          <cell r="E388" t="str">
            <v>79-746</v>
          </cell>
          <cell r="F388" t="str">
            <v>POWESHIEK</v>
          </cell>
        </row>
        <row r="389">
          <cell r="C389" t="str">
            <v>GUTHRIE CENTER</v>
          </cell>
          <cell r="E389" t="str">
            <v>39-365</v>
          </cell>
          <cell r="F389" t="str">
            <v>GUTHRIE</v>
          </cell>
        </row>
        <row r="390">
          <cell r="C390" t="str">
            <v>GUTTENBERG</v>
          </cell>
          <cell r="E390" t="str">
            <v>22-189</v>
          </cell>
          <cell r="F390" t="str">
            <v>CLAYTON</v>
          </cell>
        </row>
        <row r="391">
          <cell r="C391" t="str">
            <v>HALBUR</v>
          </cell>
          <cell r="E391" t="str">
            <v>14-120</v>
          </cell>
          <cell r="F391" t="str">
            <v>CARROLL</v>
          </cell>
        </row>
        <row r="392">
          <cell r="C392" t="str">
            <v>HAMBURG</v>
          </cell>
          <cell r="E392" t="str">
            <v>36-339</v>
          </cell>
          <cell r="F392" t="str">
            <v>FREMONT</v>
          </cell>
        </row>
        <row r="393">
          <cell r="C393" t="str">
            <v>HAMILTON</v>
          </cell>
          <cell r="E393" t="str">
            <v>63-595</v>
          </cell>
          <cell r="F393" t="str">
            <v>MARION</v>
          </cell>
        </row>
        <row r="394">
          <cell r="C394" t="str">
            <v>HAMPTON</v>
          </cell>
          <cell r="E394" t="str">
            <v>35-333</v>
          </cell>
          <cell r="F394" t="str">
            <v>FRANKLIN</v>
          </cell>
        </row>
        <row r="395">
          <cell r="C395" t="str">
            <v>HANCOCK</v>
          </cell>
          <cell r="E395" t="str">
            <v>78-734</v>
          </cell>
          <cell r="F395" t="str">
            <v>POTTAWATTAMIE</v>
          </cell>
        </row>
        <row r="396">
          <cell r="C396" t="str">
            <v>HANLONTOWN</v>
          </cell>
          <cell r="E396" t="str">
            <v>98-943</v>
          </cell>
          <cell r="F396" t="str">
            <v>WORTH</v>
          </cell>
        </row>
        <row r="397">
          <cell r="C397" t="str">
            <v>HANSELL</v>
          </cell>
          <cell r="E397" t="str">
            <v>35-334</v>
          </cell>
          <cell r="F397" t="str">
            <v>FRANKLIN</v>
          </cell>
        </row>
        <row r="398">
          <cell r="C398" t="str">
            <v>HARCOURT</v>
          </cell>
          <cell r="E398" t="str">
            <v>94-906</v>
          </cell>
          <cell r="F398" t="str">
            <v>WEBSTER</v>
          </cell>
        </row>
        <row r="399">
          <cell r="C399" t="str">
            <v>HARDY</v>
          </cell>
          <cell r="E399" t="str">
            <v>46-428</v>
          </cell>
          <cell r="F399" t="str">
            <v>HUMBOLDT</v>
          </cell>
        </row>
        <row r="400">
          <cell r="C400" t="str">
            <v>HARLAN</v>
          </cell>
          <cell r="E400" t="str">
            <v>83-790</v>
          </cell>
          <cell r="F400" t="str">
            <v>SHELBY</v>
          </cell>
        </row>
        <row r="401">
          <cell r="C401" t="str">
            <v>HARPER</v>
          </cell>
          <cell r="E401" t="str">
            <v>54-503</v>
          </cell>
          <cell r="F401" t="str">
            <v>KEOKUK</v>
          </cell>
        </row>
        <row r="402">
          <cell r="C402" t="str">
            <v>HARPERS FERRY</v>
          </cell>
          <cell r="E402" t="str">
            <v>03-010</v>
          </cell>
          <cell r="F402" t="str">
            <v>ALLAMAKEE</v>
          </cell>
        </row>
        <row r="403">
          <cell r="C403" t="str">
            <v>HARRIS</v>
          </cell>
          <cell r="E403" t="str">
            <v>72-668</v>
          </cell>
          <cell r="F403" t="str">
            <v>OSCEOLA</v>
          </cell>
        </row>
        <row r="404">
          <cell r="C404" t="str">
            <v>HARTFORD</v>
          </cell>
          <cell r="E404" t="str">
            <v>91-872</v>
          </cell>
          <cell r="F404" t="str">
            <v>WARREN</v>
          </cell>
        </row>
        <row r="405">
          <cell r="C405" t="str">
            <v>HARTLEY</v>
          </cell>
          <cell r="E405" t="str">
            <v>71-660</v>
          </cell>
          <cell r="F405" t="str">
            <v>O'BRIEN</v>
          </cell>
        </row>
        <row r="406">
          <cell r="C406" t="str">
            <v>HARTWICK</v>
          </cell>
          <cell r="E406" t="str">
            <v>79-747</v>
          </cell>
          <cell r="F406" t="str">
            <v>POWESHIEK</v>
          </cell>
        </row>
        <row r="407">
          <cell r="C407" t="str">
            <v>HARVEY</v>
          </cell>
          <cell r="E407" t="str">
            <v>63-596</v>
          </cell>
          <cell r="F407" t="str">
            <v>MARION</v>
          </cell>
        </row>
        <row r="408">
          <cell r="C408" t="str">
            <v>HASTINGS</v>
          </cell>
          <cell r="E408" t="str">
            <v>65-618</v>
          </cell>
          <cell r="F408" t="str">
            <v>MILLS</v>
          </cell>
        </row>
        <row r="409">
          <cell r="C409" t="str">
            <v>HAVELOCK</v>
          </cell>
          <cell r="E409" t="str">
            <v>76-705</v>
          </cell>
          <cell r="F409" t="str">
            <v>POCAHONTAS</v>
          </cell>
        </row>
        <row r="410">
          <cell r="C410" t="str">
            <v>HAVERHILL</v>
          </cell>
          <cell r="E410" t="str">
            <v>64-607</v>
          </cell>
          <cell r="F410" t="str">
            <v>MARSHALL</v>
          </cell>
        </row>
        <row r="411">
          <cell r="C411" t="str">
            <v>HAWARDEN</v>
          </cell>
          <cell r="E411" t="str">
            <v>84-802</v>
          </cell>
          <cell r="F411" t="str">
            <v>SIOUX</v>
          </cell>
        </row>
        <row r="412">
          <cell r="C412" t="str">
            <v>HAWKEYE</v>
          </cell>
          <cell r="E412" t="str">
            <v>33-314</v>
          </cell>
          <cell r="F412" t="str">
            <v>FAYETTE</v>
          </cell>
        </row>
        <row r="413">
          <cell r="C413" t="str">
            <v>HAYESVILLE</v>
          </cell>
          <cell r="E413" t="str">
            <v>54-504</v>
          </cell>
          <cell r="F413" t="str">
            <v>KEOKUK</v>
          </cell>
        </row>
        <row r="414">
          <cell r="C414" t="str">
            <v>HAZLETON</v>
          </cell>
          <cell r="E414" t="str">
            <v>10-075</v>
          </cell>
          <cell r="F414" t="str">
            <v>BUCHANAN</v>
          </cell>
        </row>
        <row r="415">
          <cell r="C415" t="str">
            <v>HEDRICK</v>
          </cell>
          <cell r="E415" t="str">
            <v>54-505</v>
          </cell>
          <cell r="F415" t="str">
            <v>KEOKUK</v>
          </cell>
        </row>
        <row r="416">
          <cell r="C416" t="str">
            <v>HENDERSON</v>
          </cell>
          <cell r="E416" t="str">
            <v>65-619</v>
          </cell>
          <cell r="F416" t="str">
            <v>MILLS</v>
          </cell>
        </row>
        <row r="417">
          <cell r="C417" t="str">
            <v>HEPBURN</v>
          </cell>
          <cell r="E417" t="str">
            <v>73-678</v>
          </cell>
          <cell r="F417" t="str">
            <v>PAGE</v>
          </cell>
        </row>
        <row r="418">
          <cell r="C418" t="str">
            <v>HIAWATHA</v>
          </cell>
          <cell r="E418" t="str">
            <v>57-545</v>
          </cell>
          <cell r="F418" t="str">
            <v>LINN</v>
          </cell>
        </row>
        <row r="419">
          <cell r="C419" t="str">
            <v>HILLS</v>
          </cell>
          <cell r="E419" t="str">
            <v>52-482</v>
          </cell>
          <cell r="F419" t="str">
            <v>JOHNSON</v>
          </cell>
        </row>
        <row r="420">
          <cell r="C420" t="str">
            <v>HILLSBORO</v>
          </cell>
          <cell r="E420" t="str">
            <v>44-411</v>
          </cell>
          <cell r="F420" t="str">
            <v>HENRY</v>
          </cell>
        </row>
        <row r="421">
          <cell r="C421" t="str">
            <v>HINTON</v>
          </cell>
          <cell r="E421" t="str">
            <v>75-695</v>
          </cell>
          <cell r="F421" t="str">
            <v>PLYMOUTH</v>
          </cell>
        </row>
        <row r="422">
          <cell r="C422" t="str">
            <v>HOLLAND</v>
          </cell>
          <cell r="E422" t="str">
            <v>38-357</v>
          </cell>
          <cell r="F422" t="str">
            <v>GRUNDY</v>
          </cell>
        </row>
        <row r="423">
          <cell r="C423" t="str">
            <v>HOLSTEIN</v>
          </cell>
          <cell r="E423" t="str">
            <v>47-439</v>
          </cell>
          <cell r="F423" t="str">
            <v>IDA</v>
          </cell>
        </row>
        <row r="424">
          <cell r="C424" t="str">
            <v>HOLY CROSS</v>
          </cell>
          <cell r="E424" t="str">
            <v>31-294</v>
          </cell>
          <cell r="F424" t="str">
            <v>DUBUQUE</v>
          </cell>
        </row>
        <row r="425">
          <cell r="C425" t="str">
            <v>HOPKINTON</v>
          </cell>
          <cell r="E425" t="str">
            <v>28-262</v>
          </cell>
          <cell r="F425" t="str">
            <v>DELAWARE</v>
          </cell>
        </row>
        <row r="426">
          <cell r="C426" t="str">
            <v>HORNICK</v>
          </cell>
          <cell r="E426" t="str">
            <v>97-931</v>
          </cell>
          <cell r="F426" t="str">
            <v>WOODBURY</v>
          </cell>
        </row>
        <row r="427">
          <cell r="C427" t="str">
            <v>HOSPERS</v>
          </cell>
          <cell r="E427" t="str">
            <v>84-803</v>
          </cell>
          <cell r="F427" t="str">
            <v>SIOUX</v>
          </cell>
        </row>
        <row r="428">
          <cell r="C428" t="str">
            <v>HOUGHTON</v>
          </cell>
          <cell r="E428" t="str">
            <v>56-532</v>
          </cell>
          <cell r="F428" t="str">
            <v>LEE</v>
          </cell>
        </row>
        <row r="429">
          <cell r="C429" t="str">
            <v>HUBBARD</v>
          </cell>
          <cell r="E429" t="str">
            <v>42-392</v>
          </cell>
          <cell r="F429" t="str">
            <v>HARDIN</v>
          </cell>
        </row>
        <row r="430">
          <cell r="C430" t="str">
            <v>HUDSON</v>
          </cell>
          <cell r="E430" t="str">
            <v>07-051</v>
          </cell>
          <cell r="F430" t="str">
            <v>BLACK HAWK</v>
          </cell>
        </row>
        <row r="431">
          <cell r="C431" t="str">
            <v>HULL</v>
          </cell>
          <cell r="E431" t="str">
            <v>84-804</v>
          </cell>
          <cell r="F431" t="str">
            <v>SIOUX</v>
          </cell>
        </row>
        <row r="432">
          <cell r="C432" t="str">
            <v>HUMBOLDT</v>
          </cell>
          <cell r="E432" t="str">
            <v>46-429</v>
          </cell>
          <cell r="F432" t="str">
            <v>HUMBOLDT</v>
          </cell>
        </row>
        <row r="433">
          <cell r="C433" t="str">
            <v>HUMESTON</v>
          </cell>
          <cell r="E433" t="str">
            <v>93-893</v>
          </cell>
          <cell r="F433" t="str">
            <v>WAYNE</v>
          </cell>
        </row>
        <row r="434">
          <cell r="C434" t="str">
            <v>HUXLEY</v>
          </cell>
          <cell r="E434" t="str">
            <v>85-816</v>
          </cell>
          <cell r="F434" t="str">
            <v>STORY</v>
          </cell>
        </row>
        <row r="435">
          <cell r="C435" t="str">
            <v>IDA GROVE</v>
          </cell>
          <cell r="E435" t="str">
            <v>47-440</v>
          </cell>
          <cell r="F435" t="str">
            <v>IDA</v>
          </cell>
        </row>
        <row r="436">
          <cell r="C436" t="str">
            <v>IMOGENE</v>
          </cell>
          <cell r="E436" t="str">
            <v>36-340</v>
          </cell>
          <cell r="F436" t="str">
            <v>FREMONT</v>
          </cell>
        </row>
        <row r="437">
          <cell r="C437" t="str">
            <v>INDEPENDENCE</v>
          </cell>
          <cell r="E437" t="str">
            <v>10-076</v>
          </cell>
          <cell r="F437" t="str">
            <v>BUCHANAN</v>
          </cell>
        </row>
        <row r="438">
          <cell r="C438" t="str">
            <v>INDIANOLA</v>
          </cell>
          <cell r="E438" t="str">
            <v>91-873</v>
          </cell>
          <cell r="F438" t="str">
            <v>WARREN</v>
          </cell>
        </row>
        <row r="439">
          <cell r="C439" t="str">
            <v>INWOOD</v>
          </cell>
          <cell r="E439" t="str">
            <v>60-571</v>
          </cell>
          <cell r="F439" t="str">
            <v>LYON</v>
          </cell>
        </row>
        <row r="440">
          <cell r="C440" t="str">
            <v>IONIA</v>
          </cell>
          <cell r="E440" t="str">
            <v>19-164</v>
          </cell>
          <cell r="F440" t="str">
            <v>CHICKASAW</v>
          </cell>
        </row>
        <row r="441">
          <cell r="C441" t="str">
            <v>IOWA CITY</v>
          </cell>
          <cell r="E441" t="str">
            <v>52-483</v>
          </cell>
          <cell r="F441" t="str">
            <v>JOHNSON</v>
          </cell>
        </row>
        <row r="442">
          <cell r="C442" t="str">
            <v>IOWA FALLS</v>
          </cell>
          <cell r="E442" t="str">
            <v>42-393</v>
          </cell>
          <cell r="F442" t="str">
            <v>HARDIN</v>
          </cell>
        </row>
        <row r="443">
          <cell r="C443" t="str">
            <v>IRETON</v>
          </cell>
          <cell r="E443" t="str">
            <v>84-805</v>
          </cell>
          <cell r="F443" t="str">
            <v>SIOUX</v>
          </cell>
        </row>
        <row r="444">
          <cell r="C444" t="str">
            <v>IRWIN</v>
          </cell>
          <cell r="E444" t="str">
            <v>83-791</v>
          </cell>
          <cell r="F444" t="str">
            <v>SHELBY</v>
          </cell>
        </row>
        <row r="445">
          <cell r="C445" t="str">
            <v>JACKSON JUNCTION</v>
          </cell>
          <cell r="E445" t="str">
            <v>96-922</v>
          </cell>
          <cell r="F445" t="str">
            <v>WINNESHIEK</v>
          </cell>
        </row>
        <row r="446">
          <cell r="C446" t="str">
            <v>JAMAICA</v>
          </cell>
          <cell r="E446" t="str">
            <v>39-366</v>
          </cell>
          <cell r="F446" t="str">
            <v>GUTHRIE</v>
          </cell>
        </row>
        <row r="447">
          <cell r="C447" t="str">
            <v>JANESVILLE</v>
          </cell>
          <cell r="E447" t="str">
            <v>09-066</v>
          </cell>
          <cell r="F447" t="str">
            <v xml:space="preserve">BREMER &amp; BLACK HAWK </v>
          </cell>
        </row>
        <row r="448">
          <cell r="C448" t="str">
            <v>JEFFERSON</v>
          </cell>
          <cell r="E448" t="str">
            <v>37-349</v>
          </cell>
          <cell r="F448" t="str">
            <v>GREENE</v>
          </cell>
        </row>
        <row r="449">
          <cell r="C449" t="str">
            <v>JESUP</v>
          </cell>
          <cell r="E449" t="str">
            <v>10-077</v>
          </cell>
          <cell r="F449" t="str">
            <v>BUCHANAN &amp; BLACK HAWK</v>
          </cell>
        </row>
        <row r="450">
          <cell r="C450" t="str">
            <v>JEWELL</v>
          </cell>
          <cell r="E450" t="str">
            <v>40-373</v>
          </cell>
          <cell r="F450" t="str">
            <v>HAMILTON</v>
          </cell>
        </row>
        <row r="451">
          <cell r="C451" t="str">
            <v>JOHNSTON</v>
          </cell>
          <cell r="E451" t="str">
            <v>77-720</v>
          </cell>
          <cell r="F451" t="str">
            <v>POLK</v>
          </cell>
        </row>
        <row r="452">
          <cell r="C452" t="str">
            <v>JOICE</v>
          </cell>
          <cell r="E452" t="str">
            <v>98-944</v>
          </cell>
          <cell r="F452" t="str">
            <v>WORTH</v>
          </cell>
        </row>
        <row r="453">
          <cell r="C453" t="str">
            <v>JOLLEY</v>
          </cell>
          <cell r="E453" t="str">
            <v>13-104</v>
          </cell>
          <cell r="F453" t="str">
            <v>CALHOUN</v>
          </cell>
        </row>
        <row r="454">
          <cell r="C454" t="str">
            <v>KALONA</v>
          </cell>
          <cell r="E454" t="str">
            <v>92-885</v>
          </cell>
          <cell r="F454" t="str">
            <v>WASHINGTON</v>
          </cell>
        </row>
        <row r="455">
          <cell r="C455" t="str">
            <v>KAMRAR</v>
          </cell>
          <cell r="E455" t="str">
            <v>40-374</v>
          </cell>
          <cell r="F455" t="str">
            <v>HAMILTON</v>
          </cell>
        </row>
        <row r="456">
          <cell r="C456" t="str">
            <v>KANAWHA</v>
          </cell>
          <cell r="E456" t="str">
            <v>41-385</v>
          </cell>
          <cell r="F456" t="str">
            <v>HANCOCK</v>
          </cell>
        </row>
        <row r="457">
          <cell r="C457" t="str">
            <v>KELLERTON</v>
          </cell>
          <cell r="E457" t="str">
            <v>80-756</v>
          </cell>
          <cell r="F457" t="str">
            <v>RINGGOLD</v>
          </cell>
        </row>
        <row r="458">
          <cell r="C458" t="str">
            <v>KELLEY</v>
          </cell>
          <cell r="E458" t="str">
            <v>85-817</v>
          </cell>
          <cell r="F458" t="str">
            <v>STORY</v>
          </cell>
        </row>
        <row r="459">
          <cell r="C459" t="str">
            <v>KELLOGG</v>
          </cell>
          <cell r="E459" t="str">
            <v>50-464</v>
          </cell>
          <cell r="F459" t="str">
            <v>JASPER</v>
          </cell>
        </row>
        <row r="460">
          <cell r="C460" t="str">
            <v>KENSETT</v>
          </cell>
          <cell r="E460" t="str">
            <v>98-945</v>
          </cell>
          <cell r="F460" t="str">
            <v>WORTH</v>
          </cell>
        </row>
        <row r="461">
          <cell r="C461" t="str">
            <v>KENT</v>
          </cell>
          <cell r="E461" t="str">
            <v>88-850</v>
          </cell>
          <cell r="F461" t="str">
            <v>UNION</v>
          </cell>
        </row>
        <row r="462">
          <cell r="C462" t="str">
            <v>KEOKUK</v>
          </cell>
          <cell r="E462" t="str">
            <v>56-533</v>
          </cell>
          <cell r="F462" t="str">
            <v>LEE</v>
          </cell>
        </row>
        <row r="463">
          <cell r="C463" t="str">
            <v>KEOMAH</v>
          </cell>
          <cell r="E463" t="str">
            <v>62-587</v>
          </cell>
          <cell r="F463" t="str">
            <v>MAHASKA</v>
          </cell>
        </row>
        <row r="464">
          <cell r="C464" t="str">
            <v>KEOMAH VILLAGE</v>
          </cell>
          <cell r="E464" t="str">
            <v>62-587</v>
          </cell>
          <cell r="F464" t="str">
            <v>MAHASKA</v>
          </cell>
        </row>
        <row r="465">
          <cell r="C465" t="str">
            <v>KEOSAUQUA</v>
          </cell>
          <cell r="E465" t="str">
            <v>89-858</v>
          </cell>
          <cell r="F465" t="str">
            <v>VAN BUREN</v>
          </cell>
        </row>
        <row r="466">
          <cell r="C466" t="str">
            <v>KEOTA</v>
          </cell>
          <cell r="E466" t="str">
            <v>54-506</v>
          </cell>
          <cell r="F466" t="str">
            <v>KEOKUK</v>
          </cell>
        </row>
        <row r="467">
          <cell r="C467" t="str">
            <v>KESWICK</v>
          </cell>
          <cell r="E467" t="str">
            <v>54-507</v>
          </cell>
          <cell r="F467" t="str">
            <v>KEOKUK</v>
          </cell>
        </row>
        <row r="468">
          <cell r="C468" t="str">
            <v>KEYSTONE</v>
          </cell>
          <cell r="E468" t="str">
            <v>06-036</v>
          </cell>
          <cell r="F468" t="str">
            <v>BENTON</v>
          </cell>
        </row>
        <row r="469">
          <cell r="C469" t="str">
            <v>KIMBALLTON</v>
          </cell>
          <cell r="E469" t="str">
            <v>05-031</v>
          </cell>
          <cell r="F469" t="str">
            <v>AUDUBON</v>
          </cell>
        </row>
        <row r="470">
          <cell r="C470" t="str">
            <v>KINGSLEY</v>
          </cell>
          <cell r="E470" t="str">
            <v>75-696</v>
          </cell>
          <cell r="F470" t="str">
            <v>PLYMOUTH</v>
          </cell>
        </row>
        <row r="471">
          <cell r="C471" t="str">
            <v>KINROSS</v>
          </cell>
          <cell r="E471" t="str">
            <v>54-508</v>
          </cell>
          <cell r="F471" t="str">
            <v>KEOKUK</v>
          </cell>
        </row>
        <row r="472">
          <cell r="C472" t="str">
            <v>KIRKMAN</v>
          </cell>
          <cell r="E472" t="str">
            <v>83-792</v>
          </cell>
          <cell r="F472" t="str">
            <v>SHELBY</v>
          </cell>
        </row>
        <row r="473">
          <cell r="C473" t="str">
            <v>KIRKVILLE</v>
          </cell>
          <cell r="E473" t="str">
            <v>90-867</v>
          </cell>
          <cell r="F473" t="str">
            <v>WAPELLO</v>
          </cell>
        </row>
        <row r="474">
          <cell r="C474" t="str">
            <v>KIRON</v>
          </cell>
          <cell r="E474" t="str">
            <v>24-222</v>
          </cell>
          <cell r="F474" t="str">
            <v>CRAWFORD</v>
          </cell>
        </row>
        <row r="475">
          <cell r="C475" t="str">
            <v>KLEMME</v>
          </cell>
          <cell r="E475" t="str">
            <v>41-386</v>
          </cell>
          <cell r="F475" t="str">
            <v>HANCOCK</v>
          </cell>
        </row>
        <row r="476">
          <cell r="C476" t="str">
            <v>KNIERIM</v>
          </cell>
          <cell r="E476" t="str">
            <v>13-105</v>
          </cell>
          <cell r="F476" t="str">
            <v>CALHOUN</v>
          </cell>
        </row>
        <row r="477">
          <cell r="C477" t="str">
            <v>KNOXVILLE</v>
          </cell>
          <cell r="E477" t="str">
            <v>63-597</v>
          </cell>
          <cell r="F477" t="str">
            <v>MARION</v>
          </cell>
        </row>
        <row r="478">
          <cell r="C478" t="str">
            <v>LA MOTTE</v>
          </cell>
          <cell r="E478" t="str">
            <v>49-453</v>
          </cell>
          <cell r="F478" t="str">
            <v>JACKSON</v>
          </cell>
        </row>
        <row r="479">
          <cell r="C479" t="str">
            <v>LA PORTE CITY</v>
          </cell>
          <cell r="E479" t="str">
            <v>07-052</v>
          </cell>
          <cell r="F479" t="str">
            <v>BLACK HAWK</v>
          </cell>
        </row>
        <row r="480">
          <cell r="C480" t="str">
            <v>LACONA</v>
          </cell>
          <cell r="E480" t="str">
            <v>91-874</v>
          </cell>
          <cell r="F480" t="str">
            <v>WARREN</v>
          </cell>
        </row>
        <row r="481">
          <cell r="C481" t="str">
            <v>LADORA</v>
          </cell>
          <cell r="E481" t="str">
            <v>48-441</v>
          </cell>
          <cell r="F481" t="str">
            <v>IOWA</v>
          </cell>
        </row>
        <row r="482">
          <cell r="C482" t="str">
            <v>LAKE CITY</v>
          </cell>
          <cell r="E482" t="str">
            <v>13-106</v>
          </cell>
          <cell r="F482" t="str">
            <v>CALHOUN</v>
          </cell>
        </row>
        <row r="483">
          <cell r="C483" t="str">
            <v>LAKE MILLS</v>
          </cell>
          <cell r="E483" t="str">
            <v>95-913</v>
          </cell>
          <cell r="F483" t="str">
            <v>WINNEBAGO</v>
          </cell>
        </row>
        <row r="484">
          <cell r="C484" t="str">
            <v>LAKE PARK</v>
          </cell>
          <cell r="E484" t="str">
            <v>30-273</v>
          </cell>
          <cell r="F484" t="str">
            <v>DICKINSON</v>
          </cell>
        </row>
        <row r="485">
          <cell r="C485" t="str">
            <v>LAKE VIEW</v>
          </cell>
          <cell r="E485" t="str">
            <v>81-763</v>
          </cell>
          <cell r="F485" t="str">
            <v>SAC</v>
          </cell>
        </row>
        <row r="486">
          <cell r="C486" t="str">
            <v>LAKECITY</v>
          </cell>
          <cell r="E486" t="str">
            <v>13-106</v>
          </cell>
          <cell r="F486" t="str">
            <v>CALHOUN</v>
          </cell>
        </row>
        <row r="487">
          <cell r="C487" t="str">
            <v>LAKEMILLS</v>
          </cell>
          <cell r="E487" t="str">
            <v>95-913</v>
          </cell>
          <cell r="F487" t="str">
            <v>WINNEBAGO</v>
          </cell>
        </row>
        <row r="488">
          <cell r="C488" t="str">
            <v>LAKEPARK</v>
          </cell>
          <cell r="E488" t="str">
            <v>30-273</v>
          </cell>
          <cell r="F488" t="str">
            <v>DICKINSON</v>
          </cell>
        </row>
        <row r="489">
          <cell r="C489" t="str">
            <v>LAKESIDE</v>
          </cell>
          <cell r="E489" t="str">
            <v>11-085</v>
          </cell>
          <cell r="F489" t="str">
            <v>BUENA VISTA</v>
          </cell>
        </row>
        <row r="490">
          <cell r="C490" t="str">
            <v>LAKEVIEW</v>
          </cell>
          <cell r="E490" t="str">
            <v>81-763</v>
          </cell>
          <cell r="F490" t="str">
            <v>SAC</v>
          </cell>
        </row>
        <row r="491">
          <cell r="C491" t="str">
            <v>LAKOTA</v>
          </cell>
          <cell r="E491" t="str">
            <v>55-521</v>
          </cell>
          <cell r="F491" t="str">
            <v>KOSSUTH</v>
          </cell>
        </row>
        <row r="492">
          <cell r="C492" t="str">
            <v>LAMBS GROVE</v>
          </cell>
          <cell r="E492" t="str">
            <v>50-465</v>
          </cell>
          <cell r="F492" t="str">
            <v>JASPER</v>
          </cell>
        </row>
        <row r="493">
          <cell r="C493" t="str">
            <v>LAMONI</v>
          </cell>
          <cell r="E493" t="str">
            <v>27-250</v>
          </cell>
          <cell r="F493" t="str">
            <v>DECATUR</v>
          </cell>
        </row>
        <row r="494">
          <cell r="C494" t="str">
            <v>LAMONT</v>
          </cell>
          <cell r="E494" t="str">
            <v>10-078</v>
          </cell>
          <cell r="F494" t="str">
            <v>BUCHANAN</v>
          </cell>
        </row>
        <row r="495">
          <cell r="C495" t="str">
            <v>LAMOTTE</v>
          </cell>
          <cell r="E495" t="str">
            <v>49-453</v>
          </cell>
          <cell r="F495" t="str">
            <v>JACKSON</v>
          </cell>
        </row>
        <row r="496">
          <cell r="C496" t="str">
            <v>LANESBORO</v>
          </cell>
          <cell r="E496" t="str">
            <v>14-121</v>
          </cell>
          <cell r="F496" t="str">
            <v>CARROLL</v>
          </cell>
        </row>
        <row r="497">
          <cell r="C497" t="str">
            <v>LANSING</v>
          </cell>
          <cell r="E497" t="str">
            <v>03-011</v>
          </cell>
          <cell r="F497" t="str">
            <v>ALLAMAKEE</v>
          </cell>
        </row>
        <row r="498">
          <cell r="C498" t="str">
            <v>LAPORTE CITY</v>
          </cell>
          <cell r="E498" t="str">
            <v>07-052</v>
          </cell>
          <cell r="F498" t="str">
            <v>BLACK HAWK</v>
          </cell>
        </row>
        <row r="499">
          <cell r="C499" t="str">
            <v>LARCHWOOD</v>
          </cell>
          <cell r="E499" t="str">
            <v>60-572</v>
          </cell>
          <cell r="F499" t="str">
            <v>LYON</v>
          </cell>
        </row>
        <row r="500">
          <cell r="C500" t="str">
            <v>LARRABEE</v>
          </cell>
          <cell r="E500" t="str">
            <v>18-156</v>
          </cell>
          <cell r="F500" t="str">
            <v>CHEROKEE</v>
          </cell>
        </row>
        <row r="501">
          <cell r="C501" t="str">
            <v>LATIMER</v>
          </cell>
          <cell r="E501" t="str">
            <v>35-335</v>
          </cell>
          <cell r="F501" t="str">
            <v>FRANKLIN</v>
          </cell>
        </row>
        <row r="502">
          <cell r="C502" t="str">
            <v>LAUREL</v>
          </cell>
          <cell r="E502" t="str">
            <v>64-608</v>
          </cell>
          <cell r="F502" t="str">
            <v>MARSHALL</v>
          </cell>
        </row>
        <row r="503">
          <cell r="C503" t="str">
            <v>LAURENS</v>
          </cell>
          <cell r="E503" t="str">
            <v>76-706</v>
          </cell>
          <cell r="F503" t="str">
            <v>POCAHONTAS</v>
          </cell>
        </row>
        <row r="504">
          <cell r="C504" t="str">
            <v>LAWLER</v>
          </cell>
          <cell r="E504" t="str">
            <v>19-165</v>
          </cell>
          <cell r="F504" t="str">
            <v>CHICKASAW</v>
          </cell>
        </row>
        <row r="505">
          <cell r="C505" t="str">
            <v>LAWTON</v>
          </cell>
          <cell r="E505" t="str">
            <v>97-932</v>
          </cell>
          <cell r="F505" t="str">
            <v>WOODBURY</v>
          </cell>
        </row>
        <row r="506">
          <cell r="C506" t="str">
            <v>LE CLAIRE</v>
          </cell>
          <cell r="E506" t="str">
            <v>82-777</v>
          </cell>
          <cell r="F506" t="str">
            <v>SCOTT</v>
          </cell>
        </row>
        <row r="507">
          <cell r="C507" t="str">
            <v>LE GRAND</v>
          </cell>
          <cell r="E507" t="str">
            <v>64-609</v>
          </cell>
          <cell r="F507" t="str">
            <v xml:space="preserve">MARSHALL &amp; TAMA </v>
          </cell>
        </row>
        <row r="508">
          <cell r="C508" t="str">
            <v>LE MARS</v>
          </cell>
          <cell r="E508" t="str">
            <v>75-697</v>
          </cell>
          <cell r="F508" t="str">
            <v>PLYMOUTH</v>
          </cell>
        </row>
        <row r="509">
          <cell r="C509" t="str">
            <v>LE ROY</v>
          </cell>
          <cell r="E509" t="str">
            <v>27-252</v>
          </cell>
          <cell r="F509" t="str">
            <v>DECATUR</v>
          </cell>
        </row>
        <row r="510">
          <cell r="C510" t="str">
            <v>LECLAIRE</v>
          </cell>
          <cell r="E510" t="str">
            <v>82-777</v>
          </cell>
          <cell r="F510" t="str">
            <v>SCOTT</v>
          </cell>
        </row>
        <row r="511">
          <cell r="C511" t="str">
            <v>LEDYARD</v>
          </cell>
          <cell r="E511" t="str">
            <v>55-522</v>
          </cell>
          <cell r="F511" t="str">
            <v>KOSSUTH</v>
          </cell>
        </row>
        <row r="512">
          <cell r="C512" t="str">
            <v>LEGRAND</v>
          </cell>
          <cell r="E512" t="str">
            <v>64-609</v>
          </cell>
          <cell r="F512" t="str">
            <v xml:space="preserve">MARSHALL &amp; TAMA </v>
          </cell>
        </row>
        <row r="513">
          <cell r="C513" t="str">
            <v>LEHIGH</v>
          </cell>
          <cell r="E513" t="str">
            <v>94-907</v>
          </cell>
          <cell r="F513" t="str">
            <v>WEBSTER</v>
          </cell>
        </row>
        <row r="514">
          <cell r="C514" t="str">
            <v>LEIGHTON</v>
          </cell>
          <cell r="E514" t="str">
            <v>62-588</v>
          </cell>
          <cell r="F514" t="str">
            <v>MAHASKA</v>
          </cell>
        </row>
        <row r="515">
          <cell r="C515" t="str">
            <v>LELAND</v>
          </cell>
          <cell r="E515" t="str">
            <v>95-914</v>
          </cell>
          <cell r="F515" t="str">
            <v>WINNEBAGO</v>
          </cell>
        </row>
        <row r="516">
          <cell r="C516" t="str">
            <v>LEMARS</v>
          </cell>
          <cell r="E516" t="str">
            <v>75-697</v>
          </cell>
          <cell r="F516" t="str">
            <v>PLYMOUTH</v>
          </cell>
        </row>
        <row r="517">
          <cell r="C517" t="str">
            <v>LENOX</v>
          </cell>
          <cell r="E517" t="str">
            <v>87-843</v>
          </cell>
          <cell r="F517" t="str">
            <v>TAYLOR</v>
          </cell>
        </row>
        <row r="518">
          <cell r="C518" t="str">
            <v>LEON</v>
          </cell>
          <cell r="E518" t="str">
            <v>27-251</v>
          </cell>
          <cell r="F518" t="str">
            <v>DECATUR</v>
          </cell>
        </row>
        <row r="519">
          <cell r="C519" t="str">
            <v>LEROY</v>
          </cell>
          <cell r="E519" t="str">
            <v>27-252</v>
          </cell>
          <cell r="F519" t="str">
            <v>DECATUR</v>
          </cell>
        </row>
        <row r="520">
          <cell r="C520" t="str">
            <v>LESTER</v>
          </cell>
          <cell r="E520" t="str">
            <v>60-573</v>
          </cell>
          <cell r="F520" t="str">
            <v>LYON</v>
          </cell>
        </row>
        <row r="521">
          <cell r="C521" t="str">
            <v>LETTS</v>
          </cell>
          <cell r="E521" t="str">
            <v>58-559</v>
          </cell>
          <cell r="F521" t="str">
            <v>LOUISA</v>
          </cell>
        </row>
        <row r="522">
          <cell r="C522" t="str">
            <v>LEWIS</v>
          </cell>
          <cell r="E522" t="str">
            <v>15-131</v>
          </cell>
          <cell r="F522" t="str">
            <v>CASS</v>
          </cell>
        </row>
        <row r="523">
          <cell r="C523" t="str">
            <v>LIBERTYVILLE</v>
          </cell>
          <cell r="E523" t="str">
            <v>51-477</v>
          </cell>
          <cell r="F523" t="str">
            <v>JEFFERSON</v>
          </cell>
        </row>
        <row r="524">
          <cell r="C524" t="str">
            <v>LIDDERDALE</v>
          </cell>
          <cell r="E524" t="str">
            <v>14-122</v>
          </cell>
          <cell r="F524" t="str">
            <v>CARROLL</v>
          </cell>
        </row>
        <row r="525">
          <cell r="C525" t="str">
            <v>LIME SPRINGS</v>
          </cell>
          <cell r="E525" t="str">
            <v>45-423</v>
          </cell>
          <cell r="F525" t="str">
            <v>HOWARD</v>
          </cell>
        </row>
        <row r="526">
          <cell r="C526" t="str">
            <v>LINCOLN</v>
          </cell>
          <cell r="E526" t="str">
            <v>86-831</v>
          </cell>
          <cell r="F526" t="str">
            <v>TAMA</v>
          </cell>
        </row>
        <row r="527">
          <cell r="C527" t="str">
            <v>LINDEN</v>
          </cell>
          <cell r="E527" t="str">
            <v>25-235</v>
          </cell>
          <cell r="F527" t="str">
            <v>DALLAS</v>
          </cell>
        </row>
        <row r="528">
          <cell r="C528" t="str">
            <v>LINEVILLE</v>
          </cell>
          <cell r="E528" t="str">
            <v>93-894</v>
          </cell>
          <cell r="F528" t="str">
            <v>WAYNE</v>
          </cell>
        </row>
        <row r="529">
          <cell r="C529" t="str">
            <v>LINN GROVE</v>
          </cell>
          <cell r="E529" t="str">
            <v>11-086</v>
          </cell>
          <cell r="F529" t="str">
            <v>BUENA VISTA</v>
          </cell>
        </row>
        <row r="530">
          <cell r="C530" t="str">
            <v>LISBON</v>
          </cell>
          <cell r="E530" t="str">
            <v>57-546</v>
          </cell>
          <cell r="F530" t="str">
            <v>LINN</v>
          </cell>
        </row>
        <row r="531">
          <cell r="C531" t="str">
            <v>LISCOMB</v>
          </cell>
          <cell r="E531" t="str">
            <v>64-610</v>
          </cell>
          <cell r="F531" t="str">
            <v>MARSHALL</v>
          </cell>
        </row>
        <row r="532">
          <cell r="C532" t="str">
            <v>LITTLE ROCK</v>
          </cell>
          <cell r="E532" t="str">
            <v>60-574</v>
          </cell>
          <cell r="F532" t="str">
            <v>LYON</v>
          </cell>
        </row>
        <row r="533">
          <cell r="C533" t="str">
            <v>LITTLE SIOUX</v>
          </cell>
          <cell r="E533" t="str">
            <v>43-401</v>
          </cell>
          <cell r="F533" t="str">
            <v>HARRISON</v>
          </cell>
        </row>
        <row r="534">
          <cell r="C534" t="str">
            <v>LITTLEPORT</v>
          </cell>
          <cell r="E534" t="str">
            <v>22-190</v>
          </cell>
          <cell r="F534" t="str">
            <v>CLAYTON</v>
          </cell>
        </row>
        <row r="535">
          <cell r="C535" t="str">
            <v>LIVERMORE</v>
          </cell>
          <cell r="E535" t="str">
            <v>46-430</v>
          </cell>
          <cell r="F535" t="str">
            <v>HUMBOLDT</v>
          </cell>
        </row>
        <row r="536">
          <cell r="C536" t="str">
            <v>LOCKRIDGE</v>
          </cell>
          <cell r="E536" t="str">
            <v>51-478</v>
          </cell>
          <cell r="F536" t="str">
            <v>JEFFERSON</v>
          </cell>
        </row>
        <row r="537">
          <cell r="C537" t="str">
            <v>LOGAN</v>
          </cell>
          <cell r="E537" t="str">
            <v>43-402</v>
          </cell>
          <cell r="F537" t="str">
            <v>HARRISON</v>
          </cell>
        </row>
        <row r="538">
          <cell r="C538" t="str">
            <v>LOHRVILLE</v>
          </cell>
          <cell r="E538" t="str">
            <v>13-107</v>
          </cell>
          <cell r="F538" t="str">
            <v>CALHOUN</v>
          </cell>
        </row>
        <row r="539">
          <cell r="C539" t="str">
            <v>LONE ROCK</v>
          </cell>
          <cell r="E539" t="str">
            <v>55-523</v>
          </cell>
          <cell r="F539" t="str">
            <v>KOSSUTH</v>
          </cell>
        </row>
        <row r="540">
          <cell r="C540" t="str">
            <v>LONE TREE</v>
          </cell>
          <cell r="E540" t="str">
            <v>52-484</v>
          </cell>
          <cell r="F540" t="str">
            <v>JOHNSON</v>
          </cell>
        </row>
        <row r="541">
          <cell r="C541" t="str">
            <v>LONG GROVE</v>
          </cell>
          <cell r="E541" t="str">
            <v>82-778</v>
          </cell>
          <cell r="F541" t="str">
            <v>SCOTT</v>
          </cell>
        </row>
        <row r="542">
          <cell r="C542" t="str">
            <v>LORIMOR</v>
          </cell>
          <cell r="E542" t="str">
            <v>88-851</v>
          </cell>
          <cell r="F542" t="str">
            <v>UNION</v>
          </cell>
        </row>
        <row r="543">
          <cell r="C543" t="str">
            <v>LOST NATION</v>
          </cell>
          <cell r="E543" t="str">
            <v>23-210</v>
          </cell>
          <cell r="F543" t="str">
            <v>CLINTON</v>
          </cell>
        </row>
        <row r="544">
          <cell r="C544" t="str">
            <v>LOVILIA</v>
          </cell>
          <cell r="E544" t="str">
            <v>68-642</v>
          </cell>
          <cell r="F544" t="str">
            <v>MONROE</v>
          </cell>
        </row>
        <row r="545">
          <cell r="C545" t="str">
            <v>LOW MOOR</v>
          </cell>
          <cell r="E545" t="str">
            <v>23-211</v>
          </cell>
          <cell r="F545" t="str">
            <v>CLINTON</v>
          </cell>
        </row>
        <row r="546">
          <cell r="C546" t="str">
            <v>LOWDEN</v>
          </cell>
          <cell r="E546" t="str">
            <v>16-138</v>
          </cell>
          <cell r="F546" t="str">
            <v>CEDAR</v>
          </cell>
        </row>
        <row r="547">
          <cell r="C547" t="str">
            <v>LU VERNE</v>
          </cell>
          <cell r="E547" t="str">
            <v>55-524</v>
          </cell>
          <cell r="F547" t="str">
            <v>KOSSUTH &amp; HUMBOLDT</v>
          </cell>
        </row>
        <row r="548">
          <cell r="C548" t="str">
            <v>LUANA</v>
          </cell>
          <cell r="E548" t="str">
            <v>22-191</v>
          </cell>
          <cell r="F548" t="str">
            <v>CLAYTON</v>
          </cell>
        </row>
        <row r="549">
          <cell r="C549" t="str">
            <v>LUCAS</v>
          </cell>
          <cell r="E549" t="str">
            <v>59-565</v>
          </cell>
          <cell r="F549" t="str">
            <v>LUCAS</v>
          </cell>
        </row>
        <row r="550">
          <cell r="C550" t="str">
            <v>LUTHER</v>
          </cell>
          <cell r="E550" t="str">
            <v>08-060</v>
          </cell>
          <cell r="F550" t="str">
            <v>BOONE</v>
          </cell>
        </row>
        <row r="551">
          <cell r="C551" t="str">
            <v>LUVERNE</v>
          </cell>
          <cell r="E551" t="str">
            <v>55-524</v>
          </cell>
          <cell r="F551" t="str">
            <v>KOSSUTH &amp; HUMBOLDT</v>
          </cell>
        </row>
        <row r="552">
          <cell r="C552" t="str">
            <v>LUXEMBURG</v>
          </cell>
          <cell r="E552" t="str">
            <v>31-295</v>
          </cell>
          <cell r="F552" t="str">
            <v>DUBUQUE</v>
          </cell>
        </row>
        <row r="553">
          <cell r="C553" t="str">
            <v>LUZERNE</v>
          </cell>
          <cell r="E553" t="str">
            <v>06-037</v>
          </cell>
          <cell r="F553" t="str">
            <v>BENTON</v>
          </cell>
        </row>
        <row r="554">
          <cell r="C554" t="str">
            <v>LYNNVILLE</v>
          </cell>
          <cell r="E554" t="str">
            <v>50-466</v>
          </cell>
          <cell r="F554" t="str">
            <v>JASPER</v>
          </cell>
        </row>
        <row r="555">
          <cell r="C555" t="str">
            <v>LYTTON</v>
          </cell>
          <cell r="E555" t="str">
            <v>81-764</v>
          </cell>
          <cell r="F555" t="str">
            <v xml:space="preserve">SAC &amp; CALHOUN </v>
          </cell>
        </row>
        <row r="556">
          <cell r="C556" t="str">
            <v>MACEDONIA</v>
          </cell>
          <cell r="E556" t="str">
            <v>78-735</v>
          </cell>
          <cell r="F556" t="str">
            <v>POTTAWATTAMIE</v>
          </cell>
        </row>
        <row r="557">
          <cell r="C557" t="str">
            <v>MACKSBURG</v>
          </cell>
          <cell r="E557" t="str">
            <v>61-579</v>
          </cell>
          <cell r="F557" t="str">
            <v>MADISON</v>
          </cell>
        </row>
        <row r="558">
          <cell r="C558" t="str">
            <v>MADRID</v>
          </cell>
          <cell r="E558" t="str">
            <v>08-061</v>
          </cell>
          <cell r="F558" t="str">
            <v>BOONE</v>
          </cell>
        </row>
        <row r="559">
          <cell r="C559" t="str">
            <v>MAGNOLIA</v>
          </cell>
          <cell r="E559" t="str">
            <v>43-403</v>
          </cell>
          <cell r="F559" t="str">
            <v>HARRISON</v>
          </cell>
        </row>
        <row r="560">
          <cell r="C560" t="str">
            <v>MAHARISHI VEDIC CITY</v>
          </cell>
          <cell r="E560" t="str">
            <v>51-957</v>
          </cell>
          <cell r="F560" t="str">
            <v>JEFFERSON</v>
          </cell>
        </row>
        <row r="561">
          <cell r="C561" t="str">
            <v>MALCOM</v>
          </cell>
          <cell r="E561" t="str">
            <v>79-748</v>
          </cell>
          <cell r="F561" t="str">
            <v>POWESHIEK</v>
          </cell>
        </row>
        <row r="562">
          <cell r="C562" t="str">
            <v>MALLARD</v>
          </cell>
          <cell r="E562" t="str">
            <v>74-688</v>
          </cell>
          <cell r="F562" t="str">
            <v>PALO ALTO</v>
          </cell>
        </row>
        <row r="563">
          <cell r="C563" t="str">
            <v>MALOY</v>
          </cell>
          <cell r="E563" t="str">
            <v>80-757</v>
          </cell>
          <cell r="F563" t="str">
            <v>RINGGOLD</v>
          </cell>
        </row>
        <row r="564">
          <cell r="C564" t="str">
            <v>MALVERN</v>
          </cell>
          <cell r="E564" t="str">
            <v>65-620</v>
          </cell>
          <cell r="F564" t="str">
            <v>MILLS</v>
          </cell>
        </row>
        <row r="565">
          <cell r="C565" t="str">
            <v>MANCHESTER</v>
          </cell>
          <cell r="E565" t="str">
            <v>28-263</v>
          </cell>
          <cell r="F565" t="str">
            <v>DELAWARE</v>
          </cell>
        </row>
        <row r="566">
          <cell r="C566" t="str">
            <v>MANILLA</v>
          </cell>
          <cell r="E566" t="str">
            <v>24-223</v>
          </cell>
          <cell r="F566" t="str">
            <v>CRAWFORD</v>
          </cell>
        </row>
        <row r="567">
          <cell r="C567" t="str">
            <v>MANLY</v>
          </cell>
          <cell r="E567" t="str">
            <v>98-946</v>
          </cell>
          <cell r="F567" t="str">
            <v>WORTH</v>
          </cell>
        </row>
        <row r="568">
          <cell r="C568" t="str">
            <v>MANNING</v>
          </cell>
          <cell r="E568" t="str">
            <v>14-123</v>
          </cell>
          <cell r="F568" t="str">
            <v>CARROLL</v>
          </cell>
        </row>
        <row r="569">
          <cell r="C569" t="str">
            <v>MANSON</v>
          </cell>
          <cell r="E569" t="str">
            <v>13-108</v>
          </cell>
          <cell r="F569" t="str">
            <v>CALHOUN</v>
          </cell>
        </row>
        <row r="570">
          <cell r="C570" t="str">
            <v>MAPLETON</v>
          </cell>
          <cell r="E570" t="str">
            <v>67-633</v>
          </cell>
          <cell r="F570" t="str">
            <v>MONONA</v>
          </cell>
        </row>
        <row r="571">
          <cell r="C571" t="str">
            <v>MAQUOKETA</v>
          </cell>
          <cell r="E571" t="str">
            <v>49-454</v>
          </cell>
          <cell r="F571" t="str">
            <v>JACKSON</v>
          </cell>
        </row>
        <row r="572">
          <cell r="C572" t="str">
            <v>MARATHON</v>
          </cell>
          <cell r="E572" t="str">
            <v>11-087</v>
          </cell>
          <cell r="F572" t="str">
            <v>BUENA VISTA</v>
          </cell>
        </row>
        <row r="573">
          <cell r="C573" t="str">
            <v>MARBLE ROCK</v>
          </cell>
          <cell r="E573" t="str">
            <v>34-326</v>
          </cell>
          <cell r="F573" t="str">
            <v>FLOYD</v>
          </cell>
        </row>
        <row r="574">
          <cell r="C574" t="str">
            <v>MARCUS</v>
          </cell>
          <cell r="E574" t="str">
            <v>18-157</v>
          </cell>
          <cell r="F574" t="str">
            <v>CHEROKEE</v>
          </cell>
        </row>
        <row r="575">
          <cell r="C575" t="str">
            <v>MARENGO</v>
          </cell>
          <cell r="E575" t="str">
            <v>48-442</v>
          </cell>
          <cell r="F575" t="str">
            <v>IOWA</v>
          </cell>
        </row>
        <row r="576">
          <cell r="C576" t="str">
            <v>MARION</v>
          </cell>
          <cell r="E576" t="str">
            <v>57-547</v>
          </cell>
          <cell r="F576" t="str">
            <v>LINN</v>
          </cell>
        </row>
        <row r="577">
          <cell r="C577" t="str">
            <v>MARNE</v>
          </cell>
          <cell r="E577" t="str">
            <v>15-132</v>
          </cell>
          <cell r="F577" t="str">
            <v>CASS</v>
          </cell>
        </row>
        <row r="578">
          <cell r="C578" t="str">
            <v>MARQUETTE</v>
          </cell>
          <cell r="E578" t="str">
            <v>22-193</v>
          </cell>
          <cell r="F578" t="str">
            <v>CLAYTON</v>
          </cell>
        </row>
        <row r="579">
          <cell r="C579" t="str">
            <v>MARSHALLTOWN</v>
          </cell>
          <cell r="E579" t="str">
            <v>64-611</v>
          </cell>
          <cell r="F579" t="str">
            <v>MARSHALL</v>
          </cell>
        </row>
        <row r="580">
          <cell r="C580" t="str">
            <v>MARTELLE</v>
          </cell>
          <cell r="E580" t="str">
            <v>53-494</v>
          </cell>
          <cell r="F580" t="str">
            <v>JONES</v>
          </cell>
        </row>
        <row r="581">
          <cell r="C581" t="str">
            <v>MARTENSDALE</v>
          </cell>
          <cell r="E581" t="str">
            <v>91-875</v>
          </cell>
          <cell r="F581" t="str">
            <v>WARREN</v>
          </cell>
        </row>
        <row r="582">
          <cell r="C582" t="str">
            <v>MARTINSBURG</v>
          </cell>
          <cell r="E582" t="str">
            <v>54-509</v>
          </cell>
          <cell r="F582" t="str">
            <v>KEOKUK</v>
          </cell>
        </row>
        <row r="583">
          <cell r="C583" t="str">
            <v>MARYSVILLE</v>
          </cell>
          <cell r="E583" t="str">
            <v>63-598</v>
          </cell>
          <cell r="F583" t="str">
            <v>MARION</v>
          </cell>
        </row>
        <row r="584">
          <cell r="C584" t="str">
            <v>MASON CITY</v>
          </cell>
          <cell r="E584" t="str">
            <v>17-145</v>
          </cell>
          <cell r="F584" t="str">
            <v>CERRO GORDO</v>
          </cell>
        </row>
        <row r="585">
          <cell r="C585" t="str">
            <v>MASONVILLE</v>
          </cell>
          <cell r="E585" t="str">
            <v>28-264</v>
          </cell>
          <cell r="F585" t="str">
            <v>DELAWARE</v>
          </cell>
        </row>
        <row r="586">
          <cell r="C586" t="str">
            <v>MASSENA</v>
          </cell>
          <cell r="E586" t="str">
            <v>15-133</v>
          </cell>
          <cell r="F586" t="str">
            <v>CASS</v>
          </cell>
        </row>
        <row r="587">
          <cell r="C587" t="str">
            <v>MATLOCK</v>
          </cell>
          <cell r="E587" t="str">
            <v>84-806</v>
          </cell>
          <cell r="F587" t="str">
            <v>SIOUX</v>
          </cell>
        </row>
        <row r="588">
          <cell r="C588" t="str">
            <v>MAURICE</v>
          </cell>
          <cell r="E588" t="str">
            <v>84-807</v>
          </cell>
          <cell r="F588" t="str">
            <v>SIOUX</v>
          </cell>
        </row>
        <row r="589">
          <cell r="C589" t="str">
            <v>MAXWELL</v>
          </cell>
          <cell r="E589" t="str">
            <v>85-818</v>
          </cell>
          <cell r="F589" t="str">
            <v>STORY</v>
          </cell>
        </row>
        <row r="590">
          <cell r="C590" t="str">
            <v>MAYNARD</v>
          </cell>
          <cell r="E590" t="str">
            <v>33-315</v>
          </cell>
          <cell r="F590" t="str">
            <v>FAYETTE</v>
          </cell>
        </row>
        <row r="591">
          <cell r="C591" t="str">
            <v>MAYSVILLE</v>
          </cell>
          <cell r="E591" t="str">
            <v>82-779</v>
          </cell>
          <cell r="F591" t="str">
            <v>SCOTT</v>
          </cell>
        </row>
        <row r="592">
          <cell r="C592" t="str">
            <v>MCCALLSBURG</v>
          </cell>
          <cell r="E592" t="str">
            <v>85-819</v>
          </cell>
          <cell r="F592" t="str">
            <v>STORY</v>
          </cell>
        </row>
        <row r="593">
          <cell r="C593" t="str">
            <v>MCCAUSLAND</v>
          </cell>
          <cell r="E593" t="str">
            <v>82-780</v>
          </cell>
          <cell r="F593" t="str">
            <v>SCOTT</v>
          </cell>
        </row>
        <row r="594">
          <cell r="C594" t="str">
            <v>MCCLELLAND</v>
          </cell>
          <cell r="E594" t="str">
            <v>78-736</v>
          </cell>
          <cell r="F594" t="str">
            <v>POTTAWATTAMIE</v>
          </cell>
        </row>
        <row r="595">
          <cell r="C595" t="str">
            <v>MCGREGOR</v>
          </cell>
          <cell r="E595" t="str">
            <v>22-192</v>
          </cell>
          <cell r="F595" t="str">
            <v>CLAYTON</v>
          </cell>
        </row>
        <row r="596">
          <cell r="C596" t="str">
            <v>MCINTIRE</v>
          </cell>
          <cell r="E596" t="str">
            <v>66-624</v>
          </cell>
          <cell r="F596" t="str">
            <v>MITCHELL</v>
          </cell>
        </row>
        <row r="597">
          <cell r="C597" t="str">
            <v>MECHANICSVILLE</v>
          </cell>
          <cell r="E597" t="str">
            <v>16-139</v>
          </cell>
          <cell r="F597" t="str">
            <v>CEDAR</v>
          </cell>
        </row>
        <row r="598">
          <cell r="C598" t="str">
            <v>MEDIAPOLIS</v>
          </cell>
          <cell r="E598" t="str">
            <v>29-269</v>
          </cell>
          <cell r="F598" t="str">
            <v>DES MOINES</v>
          </cell>
        </row>
        <row r="599">
          <cell r="C599" t="str">
            <v>MELBOURNE</v>
          </cell>
          <cell r="E599" t="str">
            <v>64-612</v>
          </cell>
          <cell r="F599" t="str">
            <v>MARSHALL</v>
          </cell>
        </row>
        <row r="600">
          <cell r="C600" t="str">
            <v>MELCHER-DALLAS</v>
          </cell>
          <cell r="E600" t="str">
            <v>63-599</v>
          </cell>
          <cell r="F600" t="str">
            <v>MARION</v>
          </cell>
        </row>
        <row r="601">
          <cell r="C601" t="str">
            <v>MELROSE</v>
          </cell>
          <cell r="E601" t="str">
            <v>68-643</v>
          </cell>
          <cell r="F601" t="str">
            <v>MONROE</v>
          </cell>
        </row>
        <row r="602">
          <cell r="C602" t="str">
            <v>MELVIN</v>
          </cell>
          <cell r="E602" t="str">
            <v>72-669</v>
          </cell>
          <cell r="F602" t="str">
            <v>OSCEOLA</v>
          </cell>
        </row>
        <row r="603">
          <cell r="C603" t="str">
            <v>MENLO</v>
          </cell>
          <cell r="E603" t="str">
            <v>39-367</v>
          </cell>
          <cell r="F603" t="str">
            <v>GUTHRIE</v>
          </cell>
        </row>
        <row r="604">
          <cell r="C604" t="str">
            <v>MERIDEN</v>
          </cell>
          <cell r="E604" t="str">
            <v>18-158</v>
          </cell>
          <cell r="F604" t="str">
            <v>CHEROKEE</v>
          </cell>
        </row>
        <row r="605">
          <cell r="C605" t="str">
            <v>MERRILL</v>
          </cell>
          <cell r="E605" t="str">
            <v>75-698</v>
          </cell>
          <cell r="F605" t="str">
            <v>PLYMOUTH</v>
          </cell>
        </row>
        <row r="606">
          <cell r="C606" t="str">
            <v>MESERVEY</v>
          </cell>
          <cell r="E606" t="str">
            <v>17-146</v>
          </cell>
          <cell r="F606" t="str">
            <v>CERRO GORDO</v>
          </cell>
        </row>
        <row r="607">
          <cell r="C607" t="str">
            <v>MIDDLETOWN</v>
          </cell>
          <cell r="E607" t="str">
            <v>29-270</v>
          </cell>
          <cell r="F607" t="str">
            <v>DES MOINES</v>
          </cell>
        </row>
        <row r="608">
          <cell r="C608" t="str">
            <v>MILES</v>
          </cell>
          <cell r="D608">
            <v>1</v>
          </cell>
          <cell r="E608" t="str">
            <v>49-455</v>
          </cell>
          <cell r="F608" t="str">
            <v>JACKSON</v>
          </cell>
        </row>
        <row r="609">
          <cell r="C609" t="str">
            <v>MILFORD</v>
          </cell>
          <cell r="E609" t="str">
            <v>30-274</v>
          </cell>
          <cell r="F609" t="str">
            <v>DICKINSON</v>
          </cell>
        </row>
        <row r="610">
          <cell r="C610" t="str">
            <v>MILLERSBURG</v>
          </cell>
          <cell r="E610" t="str">
            <v>48-443</v>
          </cell>
          <cell r="F610" t="str">
            <v>IOWA</v>
          </cell>
        </row>
        <row r="611">
          <cell r="C611" t="str">
            <v>MILLERTON</v>
          </cell>
          <cell r="E611" t="str">
            <v>93-895</v>
          </cell>
          <cell r="F611" t="str">
            <v>WAYNE</v>
          </cell>
        </row>
        <row r="612">
          <cell r="C612" t="str">
            <v>MILLVILLE</v>
          </cell>
          <cell r="E612" t="str">
            <v>22-194</v>
          </cell>
          <cell r="F612" t="str">
            <v>CLAYTON</v>
          </cell>
        </row>
        <row r="613">
          <cell r="C613" t="str">
            <v>MILO</v>
          </cell>
          <cell r="E613" t="str">
            <v>91-876</v>
          </cell>
          <cell r="F613" t="str">
            <v>WARREN</v>
          </cell>
        </row>
        <row r="614">
          <cell r="C614" t="str">
            <v>MILTON</v>
          </cell>
          <cell r="E614" t="str">
            <v>89-859</v>
          </cell>
          <cell r="F614" t="str">
            <v>VAN BUREN</v>
          </cell>
        </row>
        <row r="615">
          <cell r="C615" t="str">
            <v>MINBURN</v>
          </cell>
          <cell r="E615" t="str">
            <v>25-236</v>
          </cell>
          <cell r="F615" t="str">
            <v>DALLAS</v>
          </cell>
        </row>
        <row r="616">
          <cell r="C616" t="str">
            <v>MINDEN</v>
          </cell>
          <cell r="E616" t="str">
            <v>78-737</v>
          </cell>
          <cell r="F616" t="str">
            <v>POTTAWATTAMIE</v>
          </cell>
        </row>
        <row r="617">
          <cell r="C617" t="str">
            <v>MINGO</v>
          </cell>
          <cell r="E617" t="str">
            <v>50-467</v>
          </cell>
          <cell r="F617" t="str">
            <v>JASPER</v>
          </cell>
        </row>
        <row r="618">
          <cell r="C618" t="str">
            <v>MISSOURI VALLEY</v>
          </cell>
          <cell r="E618" t="str">
            <v>43-404</v>
          </cell>
          <cell r="F618" t="str">
            <v>HARRISON</v>
          </cell>
        </row>
        <row r="619">
          <cell r="C619" t="str">
            <v>MITCHELL</v>
          </cell>
          <cell r="E619" t="str">
            <v>66-625</v>
          </cell>
          <cell r="F619" t="str">
            <v>MITCHELL</v>
          </cell>
        </row>
        <row r="620">
          <cell r="C620" t="str">
            <v>MITCHELLVILLE</v>
          </cell>
          <cell r="E620" t="str">
            <v>77-721</v>
          </cell>
          <cell r="F620" t="str">
            <v xml:space="preserve">POLK &amp; JASPER </v>
          </cell>
        </row>
        <row r="621">
          <cell r="C621" t="str">
            <v>MODALE</v>
          </cell>
          <cell r="E621" t="str">
            <v>43-405</v>
          </cell>
          <cell r="F621" t="str">
            <v>HARRISON</v>
          </cell>
        </row>
        <row r="622">
          <cell r="C622" t="str">
            <v>MONDAMIN</v>
          </cell>
          <cell r="E622" t="str">
            <v>43-406</v>
          </cell>
          <cell r="F622" t="str">
            <v>HARRISON</v>
          </cell>
        </row>
        <row r="623">
          <cell r="C623" t="str">
            <v>MONMOUTH</v>
          </cell>
          <cell r="E623" t="str">
            <v>49-456</v>
          </cell>
          <cell r="F623" t="str">
            <v>JACKSON</v>
          </cell>
        </row>
        <row r="624">
          <cell r="C624" t="str">
            <v>MONONA</v>
          </cell>
          <cell r="E624" t="str">
            <v>22-195</v>
          </cell>
          <cell r="F624" t="str">
            <v>CLAYTON</v>
          </cell>
        </row>
        <row r="625">
          <cell r="C625" t="str">
            <v>MONROE</v>
          </cell>
          <cell r="E625" t="str">
            <v>50-468</v>
          </cell>
          <cell r="F625" t="str">
            <v>JASPER</v>
          </cell>
        </row>
        <row r="626">
          <cell r="C626" t="str">
            <v>MONTEZUMA</v>
          </cell>
          <cell r="E626" t="str">
            <v>79-749</v>
          </cell>
          <cell r="F626" t="str">
            <v>POWESHIEK</v>
          </cell>
        </row>
        <row r="627">
          <cell r="C627" t="str">
            <v>MONTICELLO</v>
          </cell>
          <cell r="E627" t="str">
            <v>53-495</v>
          </cell>
          <cell r="F627" t="str">
            <v>JONES</v>
          </cell>
        </row>
        <row r="628">
          <cell r="C628" t="str">
            <v>MONTOUR</v>
          </cell>
          <cell r="E628" t="str">
            <v>86-832</v>
          </cell>
          <cell r="F628" t="str">
            <v>TAMA</v>
          </cell>
        </row>
        <row r="629">
          <cell r="C629" t="str">
            <v>MONTROSE</v>
          </cell>
          <cell r="E629" t="str">
            <v>56-534</v>
          </cell>
          <cell r="F629" t="str">
            <v>LEE</v>
          </cell>
        </row>
        <row r="630">
          <cell r="C630" t="str">
            <v>MOORHEAD</v>
          </cell>
          <cell r="E630" t="str">
            <v>67-634</v>
          </cell>
          <cell r="F630" t="str">
            <v>MONONA</v>
          </cell>
        </row>
        <row r="631">
          <cell r="C631" t="str">
            <v>MOORLAND</v>
          </cell>
          <cell r="E631" t="str">
            <v>94-908</v>
          </cell>
          <cell r="F631" t="str">
            <v>WEBSTER</v>
          </cell>
        </row>
        <row r="632">
          <cell r="C632" t="str">
            <v>MORAVIA</v>
          </cell>
          <cell r="E632" t="str">
            <v>04-019</v>
          </cell>
          <cell r="F632" t="str">
            <v>APPANOOSE</v>
          </cell>
        </row>
        <row r="633">
          <cell r="C633" t="str">
            <v>MORLEY</v>
          </cell>
          <cell r="E633" t="str">
            <v>53-496</v>
          </cell>
          <cell r="F633" t="str">
            <v>JONES</v>
          </cell>
        </row>
        <row r="634">
          <cell r="C634" t="str">
            <v>MORNING SUN</v>
          </cell>
          <cell r="E634" t="str">
            <v>58-560</v>
          </cell>
          <cell r="F634" t="str">
            <v>LOUISA</v>
          </cell>
        </row>
        <row r="635">
          <cell r="C635" t="str">
            <v>MORRISON</v>
          </cell>
          <cell r="E635" t="str">
            <v>38-358</v>
          </cell>
          <cell r="F635" t="str">
            <v>GRUNDY</v>
          </cell>
        </row>
        <row r="636">
          <cell r="C636" t="str">
            <v>MOULTON</v>
          </cell>
          <cell r="E636" t="str">
            <v>04-020</v>
          </cell>
          <cell r="F636" t="str">
            <v>APPANOOSE</v>
          </cell>
        </row>
        <row r="637">
          <cell r="C637" t="str">
            <v>MOUNT AUBURN</v>
          </cell>
          <cell r="E637" t="str">
            <v>06-038</v>
          </cell>
          <cell r="F637" t="str">
            <v>BENTON</v>
          </cell>
        </row>
        <row r="638">
          <cell r="C638" t="str">
            <v>MOUNT AYR</v>
          </cell>
          <cell r="E638" t="str">
            <v>80-758</v>
          </cell>
          <cell r="F638" t="str">
            <v>RINGGOLD</v>
          </cell>
        </row>
        <row r="639">
          <cell r="C639" t="str">
            <v>MOUNT PLEASANT</v>
          </cell>
          <cell r="E639" t="str">
            <v>44-412</v>
          </cell>
          <cell r="F639" t="str">
            <v>HENRY</v>
          </cell>
        </row>
        <row r="640">
          <cell r="C640" t="str">
            <v>MOUNT STERLING</v>
          </cell>
          <cell r="E640" t="str">
            <v>89-860</v>
          </cell>
          <cell r="F640" t="str">
            <v>VAN BUREN</v>
          </cell>
        </row>
        <row r="641">
          <cell r="C641" t="str">
            <v>MOUNT UNION</v>
          </cell>
          <cell r="E641" t="str">
            <v>44-413</v>
          </cell>
          <cell r="F641" t="str">
            <v>HENRY</v>
          </cell>
        </row>
        <row r="642">
          <cell r="C642" t="str">
            <v>MOUNT VERNON</v>
          </cell>
          <cell r="E642" t="str">
            <v>57-548</v>
          </cell>
          <cell r="F642" t="str">
            <v>LINN</v>
          </cell>
        </row>
        <row r="643">
          <cell r="C643" t="str">
            <v>MOVILLE</v>
          </cell>
          <cell r="E643" t="str">
            <v>97-933</v>
          </cell>
          <cell r="F643" t="str">
            <v>WOODBURY</v>
          </cell>
        </row>
        <row r="644">
          <cell r="C644" t="str">
            <v>MURRAY</v>
          </cell>
          <cell r="E644" t="str">
            <v>20-169</v>
          </cell>
          <cell r="F644" t="str">
            <v>CLARKE</v>
          </cell>
        </row>
        <row r="645">
          <cell r="C645" t="str">
            <v>MUSCATINE</v>
          </cell>
          <cell r="E645" t="str">
            <v>70-653</v>
          </cell>
          <cell r="F645" t="str">
            <v>MUSCATINE</v>
          </cell>
        </row>
        <row r="646">
          <cell r="C646" t="str">
            <v>MYSTIC</v>
          </cell>
          <cell r="E646" t="str">
            <v>04-021</v>
          </cell>
          <cell r="F646" t="str">
            <v>APPANOOSE</v>
          </cell>
        </row>
        <row r="647">
          <cell r="C647" t="str">
            <v>NASHUA</v>
          </cell>
          <cell r="E647" t="str">
            <v>19-166</v>
          </cell>
          <cell r="F647" t="str">
            <v>CHICKASAW &amp; FLOYD</v>
          </cell>
        </row>
        <row r="648">
          <cell r="C648" t="str">
            <v>NEMAHA</v>
          </cell>
          <cell r="E648" t="str">
            <v>81-765</v>
          </cell>
          <cell r="F648" t="str">
            <v>SAC</v>
          </cell>
        </row>
        <row r="649">
          <cell r="C649" t="str">
            <v>NEOLA</v>
          </cell>
          <cell r="E649" t="str">
            <v>78-738</v>
          </cell>
          <cell r="F649" t="str">
            <v>POTTAWATTAMIE</v>
          </cell>
        </row>
        <row r="650">
          <cell r="C650" t="str">
            <v>NEVADA</v>
          </cell>
          <cell r="E650" t="str">
            <v>85-820</v>
          </cell>
          <cell r="F650" t="str">
            <v>STORY</v>
          </cell>
        </row>
        <row r="651">
          <cell r="C651" t="str">
            <v>NEW ALBIN</v>
          </cell>
          <cell r="E651" t="str">
            <v>03-012</v>
          </cell>
          <cell r="F651" t="str">
            <v>ALLAMAKEE</v>
          </cell>
        </row>
        <row r="652">
          <cell r="C652" t="str">
            <v>NEW HAMPTON</v>
          </cell>
          <cell r="E652" t="str">
            <v>19-167</v>
          </cell>
          <cell r="F652" t="str">
            <v>CHICKASAW</v>
          </cell>
        </row>
        <row r="653">
          <cell r="C653" t="str">
            <v>NEW HARTFORD</v>
          </cell>
          <cell r="E653" t="str">
            <v>12-100</v>
          </cell>
          <cell r="F653" t="str">
            <v>BUTLER</v>
          </cell>
        </row>
        <row r="654">
          <cell r="C654" t="str">
            <v>NEW LIBERTY</v>
          </cell>
          <cell r="E654" t="str">
            <v>82-781</v>
          </cell>
          <cell r="F654" t="str">
            <v>SCOTT</v>
          </cell>
        </row>
        <row r="655">
          <cell r="C655" t="str">
            <v>NEW LONDON</v>
          </cell>
          <cell r="E655" t="str">
            <v>44-414</v>
          </cell>
          <cell r="F655" t="str">
            <v>HENRY</v>
          </cell>
        </row>
        <row r="656">
          <cell r="C656" t="str">
            <v>NEW MARKET</v>
          </cell>
          <cell r="E656" t="str">
            <v>87-844</v>
          </cell>
          <cell r="F656" t="str">
            <v>TAYLOR</v>
          </cell>
        </row>
        <row r="657">
          <cell r="C657" t="str">
            <v>NEW PROVIDENCE</v>
          </cell>
          <cell r="E657" t="str">
            <v>42-394</v>
          </cell>
          <cell r="F657" t="str">
            <v>HARDIN</v>
          </cell>
        </row>
        <row r="658">
          <cell r="C658" t="str">
            <v>NEW SHARON</v>
          </cell>
          <cell r="E658" t="str">
            <v>62-589</v>
          </cell>
          <cell r="F658" t="str">
            <v>MAHASKA</v>
          </cell>
        </row>
        <row r="659">
          <cell r="C659" t="str">
            <v>NEW VIENNA</v>
          </cell>
          <cell r="E659" t="str">
            <v>31-296</v>
          </cell>
          <cell r="F659" t="str">
            <v>DUBUQUE</v>
          </cell>
        </row>
        <row r="660">
          <cell r="C660" t="str">
            <v>NEW VIRGINIA</v>
          </cell>
          <cell r="E660" t="str">
            <v>91-877</v>
          </cell>
          <cell r="F660" t="str">
            <v>WARREN</v>
          </cell>
        </row>
        <row r="661">
          <cell r="C661" t="str">
            <v>NEWELL</v>
          </cell>
          <cell r="E661" t="str">
            <v>11-088</v>
          </cell>
          <cell r="F661" t="str">
            <v>BUENA VISTA</v>
          </cell>
        </row>
        <row r="662">
          <cell r="C662" t="str">
            <v>NEWHALL</v>
          </cell>
          <cell r="E662" t="str">
            <v>06-039</v>
          </cell>
          <cell r="F662" t="str">
            <v>BENTON</v>
          </cell>
        </row>
        <row r="663">
          <cell r="C663" t="str">
            <v>NEWTON</v>
          </cell>
          <cell r="E663" t="str">
            <v>50-469</v>
          </cell>
          <cell r="F663" t="str">
            <v>JASPER</v>
          </cell>
        </row>
        <row r="664">
          <cell r="C664" t="str">
            <v>NICHOLS</v>
          </cell>
          <cell r="E664" t="str">
            <v>70-654</v>
          </cell>
          <cell r="F664" t="str">
            <v>MUSCATINE</v>
          </cell>
        </row>
        <row r="665">
          <cell r="C665" t="str">
            <v>NODAWAY</v>
          </cell>
          <cell r="E665" t="str">
            <v>02-008</v>
          </cell>
          <cell r="F665" t="str">
            <v>ADAMS</v>
          </cell>
        </row>
        <row r="666">
          <cell r="C666" t="str">
            <v>NORA SPRINGS</v>
          </cell>
          <cell r="E666" t="str">
            <v>34-327</v>
          </cell>
          <cell r="F666" t="str">
            <v>FLOYD &amp; CERRO GORDO</v>
          </cell>
        </row>
        <row r="667">
          <cell r="C667" t="str">
            <v>NORTH BUENA VISTA</v>
          </cell>
          <cell r="E667" t="str">
            <v>22-196</v>
          </cell>
          <cell r="F667" t="str">
            <v>CLAYTON</v>
          </cell>
        </row>
        <row r="668">
          <cell r="C668" t="str">
            <v>NORTH ENGLISH</v>
          </cell>
          <cell r="D668">
            <v>1</v>
          </cell>
          <cell r="E668" t="str">
            <v>48-444</v>
          </cell>
          <cell r="F668" t="str">
            <v xml:space="preserve">IOWA &amp; KEOKUK </v>
          </cell>
        </row>
        <row r="669">
          <cell r="C669" t="str">
            <v>NORTH LIBERTY</v>
          </cell>
          <cell r="E669" t="str">
            <v>52-485</v>
          </cell>
          <cell r="F669" t="str">
            <v>JOHNSON</v>
          </cell>
        </row>
        <row r="670">
          <cell r="C670" t="str">
            <v>NORTH WASHINGTON</v>
          </cell>
          <cell r="E670" t="str">
            <v>19-168</v>
          </cell>
          <cell r="F670" t="str">
            <v>CHICKASAW</v>
          </cell>
        </row>
        <row r="671">
          <cell r="C671" t="str">
            <v>NORTHBORO</v>
          </cell>
          <cell r="E671" t="str">
            <v>73-679</v>
          </cell>
          <cell r="F671" t="str">
            <v>PAGE</v>
          </cell>
        </row>
        <row r="672">
          <cell r="C672" t="str">
            <v>NORTHWOOD</v>
          </cell>
          <cell r="E672" t="str">
            <v>98-947</v>
          </cell>
          <cell r="F672" t="str">
            <v>WORTH</v>
          </cell>
        </row>
        <row r="673">
          <cell r="C673" t="str">
            <v>NORWALK</v>
          </cell>
          <cell r="E673" t="str">
            <v>91-878</v>
          </cell>
          <cell r="F673" t="str">
            <v>WARREN &amp; POLK</v>
          </cell>
        </row>
        <row r="674">
          <cell r="C674" t="str">
            <v>NORWAY</v>
          </cell>
          <cell r="E674" t="str">
            <v>06-040</v>
          </cell>
          <cell r="F674" t="str">
            <v>BENTON</v>
          </cell>
        </row>
        <row r="675">
          <cell r="C675" t="str">
            <v>NUMA</v>
          </cell>
          <cell r="E675" t="str">
            <v>04-022</v>
          </cell>
          <cell r="F675" t="str">
            <v>APPANOOSE</v>
          </cell>
        </row>
        <row r="676">
          <cell r="C676" t="str">
            <v>OAKLAND</v>
          </cell>
          <cell r="E676" t="str">
            <v>78-739</v>
          </cell>
          <cell r="F676" t="str">
            <v>POTTAWATTAMIE</v>
          </cell>
        </row>
        <row r="677">
          <cell r="C677" t="str">
            <v>OAKLAND ACRES</v>
          </cell>
          <cell r="E677" t="str">
            <v>50-470</v>
          </cell>
          <cell r="F677" t="str">
            <v>JASPER</v>
          </cell>
        </row>
        <row r="678">
          <cell r="C678" t="str">
            <v>OAKVILLE</v>
          </cell>
          <cell r="E678" t="str">
            <v>58-561</v>
          </cell>
          <cell r="F678" t="str">
            <v>LOUISA</v>
          </cell>
        </row>
        <row r="679">
          <cell r="C679" t="str">
            <v>OCHEYEDAN</v>
          </cell>
          <cell r="E679" t="str">
            <v>72-670</v>
          </cell>
          <cell r="F679" t="str">
            <v>OSCEOLA</v>
          </cell>
        </row>
        <row r="680">
          <cell r="C680" t="str">
            <v>ODEBOLT</v>
          </cell>
          <cell r="E680" t="str">
            <v>81-766</v>
          </cell>
          <cell r="F680" t="str">
            <v>SAC</v>
          </cell>
        </row>
        <row r="681">
          <cell r="C681" t="str">
            <v>OELWEIN</v>
          </cell>
          <cell r="E681" t="str">
            <v>33-316</v>
          </cell>
          <cell r="F681" t="str">
            <v>FAYETTE</v>
          </cell>
        </row>
        <row r="682">
          <cell r="C682" t="str">
            <v>OGDEN</v>
          </cell>
          <cell r="E682" t="str">
            <v>08-062</v>
          </cell>
          <cell r="F682" t="str">
            <v>BOONE</v>
          </cell>
        </row>
        <row r="683">
          <cell r="C683" t="str">
            <v>OKOBOJI</v>
          </cell>
          <cell r="E683" t="str">
            <v>30-275</v>
          </cell>
          <cell r="F683" t="str">
            <v>DICKINSON</v>
          </cell>
        </row>
        <row r="684">
          <cell r="C684" t="str">
            <v>OLDS</v>
          </cell>
          <cell r="E684" t="str">
            <v>44-415</v>
          </cell>
          <cell r="F684" t="str">
            <v>HENRY</v>
          </cell>
        </row>
        <row r="685">
          <cell r="C685" t="str">
            <v>OLIN</v>
          </cell>
          <cell r="E685" t="str">
            <v>53-497</v>
          </cell>
          <cell r="F685" t="str">
            <v>JONES</v>
          </cell>
        </row>
        <row r="686">
          <cell r="C686" t="str">
            <v>OLLIE</v>
          </cell>
          <cell r="E686" t="str">
            <v>54-510</v>
          </cell>
          <cell r="F686" t="str">
            <v>KEOKUK</v>
          </cell>
        </row>
        <row r="687">
          <cell r="C687" t="str">
            <v>ONAWA</v>
          </cell>
          <cell r="E687" t="str">
            <v>67-635</v>
          </cell>
          <cell r="F687" t="str">
            <v>MONONA</v>
          </cell>
        </row>
        <row r="688">
          <cell r="C688" t="str">
            <v>ONSLOW</v>
          </cell>
          <cell r="E688" t="str">
            <v>53-498</v>
          </cell>
          <cell r="F688" t="str">
            <v>JONES</v>
          </cell>
        </row>
        <row r="689">
          <cell r="C689" t="str">
            <v>ORANGE CITY</v>
          </cell>
          <cell r="E689" t="str">
            <v>84-808</v>
          </cell>
          <cell r="F689" t="str">
            <v>SIOUX</v>
          </cell>
        </row>
        <row r="690">
          <cell r="C690" t="str">
            <v>ORCHARD</v>
          </cell>
          <cell r="E690" t="str">
            <v>66-626</v>
          </cell>
          <cell r="F690" t="str">
            <v>MITCHELL</v>
          </cell>
        </row>
        <row r="691">
          <cell r="C691" t="str">
            <v>ORIENT</v>
          </cell>
          <cell r="E691" t="str">
            <v>01-005</v>
          </cell>
          <cell r="F691" t="str">
            <v>ADAIR</v>
          </cell>
        </row>
        <row r="692">
          <cell r="C692" t="str">
            <v>ORLEANS</v>
          </cell>
          <cell r="E692" t="str">
            <v>30-276</v>
          </cell>
          <cell r="F692" t="str">
            <v>DICKINSON</v>
          </cell>
        </row>
        <row r="693">
          <cell r="C693" t="str">
            <v>OSAGE</v>
          </cell>
          <cell r="E693" t="str">
            <v>66-627</v>
          </cell>
          <cell r="F693" t="str">
            <v>MITCHELL</v>
          </cell>
        </row>
        <row r="694">
          <cell r="C694" t="str">
            <v>OSCEOLA</v>
          </cell>
          <cell r="E694" t="str">
            <v>20-170</v>
          </cell>
          <cell r="F694" t="str">
            <v>CLARKE</v>
          </cell>
        </row>
        <row r="695">
          <cell r="C695" t="str">
            <v>OSKALOOSA</v>
          </cell>
          <cell r="E695" t="str">
            <v>62-590</v>
          </cell>
          <cell r="F695" t="str">
            <v>MAHASKA</v>
          </cell>
        </row>
        <row r="696">
          <cell r="C696" t="str">
            <v>OSSIAN</v>
          </cell>
          <cell r="E696" t="str">
            <v>96-923</v>
          </cell>
          <cell r="F696" t="str">
            <v>WINNESHIEK</v>
          </cell>
        </row>
        <row r="697">
          <cell r="C697" t="str">
            <v>OSTERDOCK</v>
          </cell>
          <cell r="E697" t="str">
            <v>22-197</v>
          </cell>
          <cell r="F697" t="str">
            <v>CLAYTON</v>
          </cell>
        </row>
        <row r="698">
          <cell r="C698" t="str">
            <v>OTHO</v>
          </cell>
          <cell r="E698" t="str">
            <v>94-909</v>
          </cell>
          <cell r="F698" t="str">
            <v>WEBSTER</v>
          </cell>
        </row>
        <row r="699">
          <cell r="C699" t="str">
            <v>OTO</v>
          </cell>
          <cell r="E699" t="str">
            <v>97-934</v>
          </cell>
          <cell r="F699" t="str">
            <v>WOODBURY</v>
          </cell>
        </row>
        <row r="700">
          <cell r="C700" t="str">
            <v>OTTOSEN</v>
          </cell>
          <cell r="E700" t="str">
            <v>46-431</v>
          </cell>
          <cell r="F700" t="str">
            <v>HUMBOLDT</v>
          </cell>
        </row>
        <row r="701">
          <cell r="C701" t="str">
            <v>OTTUMWA</v>
          </cell>
          <cell r="E701" t="str">
            <v>90-868</v>
          </cell>
          <cell r="F701" t="str">
            <v>WAPELLO</v>
          </cell>
        </row>
        <row r="702">
          <cell r="C702" t="str">
            <v>OWASA</v>
          </cell>
          <cell r="E702" t="str">
            <v>42-395</v>
          </cell>
          <cell r="F702" t="str">
            <v>HARDIN</v>
          </cell>
        </row>
        <row r="703">
          <cell r="C703" t="str">
            <v>OXFORD</v>
          </cell>
          <cell r="E703" t="str">
            <v>52-486</v>
          </cell>
          <cell r="F703" t="str">
            <v>JOHNSON</v>
          </cell>
        </row>
        <row r="704">
          <cell r="C704" t="str">
            <v>OXFORD JUNCTION</v>
          </cell>
          <cell r="E704" t="str">
            <v>53-499</v>
          </cell>
          <cell r="F704" t="str">
            <v>JONES</v>
          </cell>
        </row>
        <row r="705">
          <cell r="C705" t="str">
            <v>OYENS</v>
          </cell>
          <cell r="E705" t="str">
            <v>75-699</v>
          </cell>
          <cell r="F705" t="str">
            <v>PLYMOUTH</v>
          </cell>
        </row>
        <row r="706">
          <cell r="C706" t="str">
            <v>PACIFIC JUNCTION</v>
          </cell>
          <cell r="E706" t="str">
            <v>65-621</v>
          </cell>
          <cell r="F706" t="str">
            <v>MILLS</v>
          </cell>
        </row>
        <row r="707">
          <cell r="C707" t="str">
            <v>PACKWOOD</v>
          </cell>
          <cell r="E707" t="str">
            <v>51-479</v>
          </cell>
          <cell r="F707" t="str">
            <v>JEFFERSON</v>
          </cell>
        </row>
        <row r="708">
          <cell r="C708" t="str">
            <v>PALMER</v>
          </cell>
          <cell r="E708" t="str">
            <v>76-707</v>
          </cell>
          <cell r="F708" t="str">
            <v>POCAHONTAS</v>
          </cell>
        </row>
        <row r="709">
          <cell r="C709" t="str">
            <v>PALO</v>
          </cell>
          <cell r="E709" t="str">
            <v>57-549</v>
          </cell>
          <cell r="F709" t="str">
            <v>LINN</v>
          </cell>
        </row>
        <row r="710">
          <cell r="C710" t="str">
            <v>PANAMA</v>
          </cell>
          <cell r="E710" t="str">
            <v>83-793</v>
          </cell>
          <cell r="F710" t="str">
            <v>SHELBY</v>
          </cell>
        </row>
        <row r="711">
          <cell r="C711" t="str">
            <v>PANORA</v>
          </cell>
          <cell r="E711" t="str">
            <v>39-368</v>
          </cell>
          <cell r="F711" t="str">
            <v>GUTHRIE</v>
          </cell>
        </row>
        <row r="712">
          <cell r="C712" t="str">
            <v>PANORAMA PARK</v>
          </cell>
          <cell r="E712" t="str">
            <v>82-782</v>
          </cell>
          <cell r="F712" t="str">
            <v>SCOTT</v>
          </cell>
        </row>
        <row r="713">
          <cell r="C713" t="str">
            <v>PARKERSBURG</v>
          </cell>
          <cell r="E713" t="str">
            <v>12-101</v>
          </cell>
          <cell r="F713" t="str">
            <v>BUTLER</v>
          </cell>
        </row>
        <row r="714">
          <cell r="C714" t="str">
            <v>PARNELL</v>
          </cell>
          <cell r="E714" t="str">
            <v>48-445</v>
          </cell>
          <cell r="F714" t="str">
            <v>IOWA</v>
          </cell>
        </row>
        <row r="715">
          <cell r="C715" t="str">
            <v>PATON</v>
          </cell>
          <cell r="E715" t="str">
            <v>37-350</v>
          </cell>
          <cell r="F715" t="str">
            <v>GREENE</v>
          </cell>
        </row>
        <row r="716">
          <cell r="C716" t="str">
            <v>PATTERSON</v>
          </cell>
          <cell r="E716" t="str">
            <v>61-580</v>
          </cell>
          <cell r="F716" t="str">
            <v>MADISON</v>
          </cell>
        </row>
        <row r="717">
          <cell r="C717" t="str">
            <v>PAULLINA</v>
          </cell>
          <cell r="E717" t="str">
            <v>71-662</v>
          </cell>
          <cell r="F717" t="str">
            <v>O'BRIEN</v>
          </cell>
        </row>
        <row r="718">
          <cell r="C718" t="str">
            <v>PELLA</v>
          </cell>
          <cell r="E718" t="str">
            <v>63-600</v>
          </cell>
          <cell r="F718" t="str">
            <v>MARION</v>
          </cell>
        </row>
        <row r="719">
          <cell r="C719" t="str">
            <v>PEOSTA</v>
          </cell>
          <cell r="E719" t="str">
            <v>31-297</v>
          </cell>
          <cell r="F719" t="str">
            <v>DUBUQUE</v>
          </cell>
        </row>
        <row r="720">
          <cell r="C720" t="str">
            <v>PERRY</v>
          </cell>
          <cell r="E720" t="str">
            <v>25-237</v>
          </cell>
          <cell r="F720" t="str">
            <v>DALLAS</v>
          </cell>
        </row>
        <row r="721">
          <cell r="C721" t="str">
            <v>PERSIA</v>
          </cell>
          <cell r="E721" t="str">
            <v>43-407</v>
          </cell>
          <cell r="F721" t="str">
            <v>HARRISON</v>
          </cell>
        </row>
        <row r="722">
          <cell r="C722" t="str">
            <v>PETERSON</v>
          </cell>
          <cell r="E722" t="str">
            <v>21-177</v>
          </cell>
          <cell r="F722" t="str">
            <v>CLAY</v>
          </cell>
        </row>
        <row r="723">
          <cell r="C723" t="str">
            <v>PIERSON</v>
          </cell>
          <cell r="E723" t="str">
            <v>97-935</v>
          </cell>
          <cell r="F723" t="str">
            <v>WOODBURY</v>
          </cell>
        </row>
        <row r="724">
          <cell r="C724" t="str">
            <v>PILOT MOUND</v>
          </cell>
          <cell r="E724" t="str">
            <v>08-063</v>
          </cell>
          <cell r="F724" t="str">
            <v>BOONE</v>
          </cell>
        </row>
        <row r="725">
          <cell r="C725" t="str">
            <v>PIONEER</v>
          </cell>
          <cell r="E725" t="str">
            <v>46-432</v>
          </cell>
          <cell r="F725" t="str">
            <v>HUMBOLDT</v>
          </cell>
        </row>
        <row r="726">
          <cell r="C726" t="str">
            <v>PISGAH</v>
          </cell>
          <cell r="E726" t="str">
            <v>43-408</v>
          </cell>
          <cell r="F726" t="str">
            <v>HARRISON</v>
          </cell>
        </row>
        <row r="727">
          <cell r="C727" t="str">
            <v>PLAINFIELD</v>
          </cell>
          <cell r="E727" t="str">
            <v>09-067</v>
          </cell>
          <cell r="F727" t="str">
            <v>BREMER</v>
          </cell>
        </row>
        <row r="728">
          <cell r="C728" t="str">
            <v>PLANO</v>
          </cell>
          <cell r="E728" t="str">
            <v>04-023</v>
          </cell>
          <cell r="F728" t="str">
            <v>APPANOOSE</v>
          </cell>
        </row>
        <row r="729">
          <cell r="C729" t="str">
            <v>PLEASANT HILL</v>
          </cell>
          <cell r="E729" t="str">
            <v>77-722</v>
          </cell>
          <cell r="F729" t="str">
            <v>POLK</v>
          </cell>
        </row>
        <row r="730">
          <cell r="C730" t="str">
            <v>PLEASANT PLAIN</v>
          </cell>
          <cell r="E730" t="str">
            <v>51-480</v>
          </cell>
          <cell r="F730" t="str">
            <v>JEFFERSON</v>
          </cell>
        </row>
        <row r="731">
          <cell r="C731" t="str">
            <v>PLEASANTON</v>
          </cell>
          <cell r="E731" t="str">
            <v>27-253</v>
          </cell>
          <cell r="F731" t="str">
            <v>DECATUR</v>
          </cell>
        </row>
        <row r="732">
          <cell r="C732" t="str">
            <v>PLEASANTVILLE</v>
          </cell>
          <cell r="E732" t="str">
            <v>63-601</v>
          </cell>
          <cell r="F732" t="str">
            <v>MARION</v>
          </cell>
        </row>
        <row r="733">
          <cell r="C733" t="str">
            <v>PLOVER</v>
          </cell>
          <cell r="E733" t="str">
            <v>76-708</v>
          </cell>
          <cell r="F733" t="str">
            <v>POCAHONTAS</v>
          </cell>
        </row>
        <row r="734">
          <cell r="C734" t="str">
            <v>PLYMOUTH</v>
          </cell>
          <cell r="E734" t="str">
            <v>17-147</v>
          </cell>
          <cell r="F734" t="str">
            <v>CERRO GORDO</v>
          </cell>
        </row>
        <row r="735">
          <cell r="C735" t="str">
            <v>POCAHONTAS</v>
          </cell>
          <cell r="E735" t="str">
            <v>76-709</v>
          </cell>
          <cell r="F735" t="str">
            <v>POCAHONTAS</v>
          </cell>
        </row>
        <row r="736">
          <cell r="C736" t="str">
            <v>POLK CITY</v>
          </cell>
          <cell r="E736" t="str">
            <v>77-723</v>
          </cell>
          <cell r="F736" t="str">
            <v>POLK</v>
          </cell>
        </row>
        <row r="737">
          <cell r="C737" t="str">
            <v>POMEROY</v>
          </cell>
          <cell r="E737" t="str">
            <v>13-109</v>
          </cell>
          <cell r="F737" t="str">
            <v>CALHOUN</v>
          </cell>
        </row>
        <row r="738">
          <cell r="C738" t="str">
            <v>POPEJOY</v>
          </cell>
          <cell r="E738" t="str">
            <v>35-336</v>
          </cell>
          <cell r="F738" t="str">
            <v>FRANKLIN</v>
          </cell>
        </row>
        <row r="739">
          <cell r="C739" t="str">
            <v>PORTSMOUTH</v>
          </cell>
          <cell r="E739" t="str">
            <v>83-794</v>
          </cell>
          <cell r="F739" t="str">
            <v>SHELBY</v>
          </cell>
        </row>
        <row r="740">
          <cell r="C740" t="str">
            <v>POSTVILLE</v>
          </cell>
          <cell r="E740" t="str">
            <v>03-013</v>
          </cell>
          <cell r="F740" t="str">
            <v xml:space="preserve">ALLAMAKEE &amp; CLAYTON </v>
          </cell>
        </row>
        <row r="741">
          <cell r="C741" t="str">
            <v>PRAIRIE CITY</v>
          </cell>
          <cell r="E741" t="str">
            <v>50-471</v>
          </cell>
          <cell r="F741" t="str">
            <v>JASPER</v>
          </cell>
        </row>
        <row r="742">
          <cell r="C742" t="str">
            <v>PRAIRIEBURG</v>
          </cell>
          <cell r="E742" t="str">
            <v>57-550</v>
          </cell>
          <cell r="F742" t="str">
            <v>LINN</v>
          </cell>
        </row>
        <row r="743">
          <cell r="C743" t="str">
            <v>PRESCOTT</v>
          </cell>
          <cell r="E743" t="str">
            <v>02-009</v>
          </cell>
          <cell r="F743" t="str">
            <v>ADAMS</v>
          </cell>
        </row>
        <row r="744">
          <cell r="C744" t="str">
            <v>PRESTON</v>
          </cell>
          <cell r="E744" t="str">
            <v>49-457</v>
          </cell>
          <cell r="F744" t="str">
            <v>JACKSON</v>
          </cell>
        </row>
        <row r="745">
          <cell r="C745" t="str">
            <v>PRIMGHAR</v>
          </cell>
          <cell r="E745" t="str">
            <v>71-663</v>
          </cell>
          <cell r="F745" t="str">
            <v>O'BRIEN</v>
          </cell>
        </row>
        <row r="746">
          <cell r="C746" t="str">
            <v>PRINCETON</v>
          </cell>
          <cell r="E746" t="str">
            <v>82-784</v>
          </cell>
          <cell r="F746" t="str">
            <v>SCOTT</v>
          </cell>
        </row>
        <row r="747">
          <cell r="C747" t="str">
            <v>PROMISE CITY</v>
          </cell>
          <cell r="E747" t="str">
            <v>93-896</v>
          </cell>
          <cell r="F747" t="str">
            <v>WAYNE</v>
          </cell>
        </row>
        <row r="748">
          <cell r="C748" t="str">
            <v>PROTIVIN</v>
          </cell>
          <cell r="E748" t="str">
            <v>45-424</v>
          </cell>
          <cell r="F748" t="str">
            <v>HOWARD &amp; CHICKASAW</v>
          </cell>
        </row>
        <row r="749">
          <cell r="C749" t="str">
            <v>PULASKI</v>
          </cell>
          <cell r="E749" t="str">
            <v>26-245</v>
          </cell>
          <cell r="F749" t="str">
            <v>DAVIS</v>
          </cell>
        </row>
        <row r="750">
          <cell r="C750" t="str">
            <v>QUASQUETON</v>
          </cell>
          <cell r="E750" t="str">
            <v>10-079</v>
          </cell>
          <cell r="F750" t="str">
            <v>BUCHANAN</v>
          </cell>
        </row>
        <row r="751">
          <cell r="C751" t="str">
            <v>QUIMBY</v>
          </cell>
          <cell r="E751" t="str">
            <v>18-159</v>
          </cell>
          <cell r="F751" t="str">
            <v>CHEROKEE</v>
          </cell>
        </row>
        <row r="752">
          <cell r="C752" t="str">
            <v>RADCLIFFE</v>
          </cell>
          <cell r="E752" t="str">
            <v>42-396</v>
          </cell>
          <cell r="F752" t="str">
            <v>HARDIN</v>
          </cell>
        </row>
        <row r="753">
          <cell r="C753" t="str">
            <v>RAKE</v>
          </cell>
          <cell r="E753" t="str">
            <v>95-915</v>
          </cell>
          <cell r="F753" t="str">
            <v>WINNEBAGO</v>
          </cell>
        </row>
        <row r="754">
          <cell r="C754" t="str">
            <v>RALSTON</v>
          </cell>
          <cell r="E754" t="str">
            <v>14-124</v>
          </cell>
          <cell r="F754" t="str">
            <v>CARROLL &amp; GREENE</v>
          </cell>
        </row>
        <row r="755">
          <cell r="C755" t="str">
            <v>RANDALIA</v>
          </cell>
          <cell r="E755" t="str">
            <v>33-317</v>
          </cell>
          <cell r="F755" t="str">
            <v>FAYETTE</v>
          </cell>
        </row>
        <row r="756">
          <cell r="C756" t="str">
            <v>RANDALL</v>
          </cell>
          <cell r="E756" t="str">
            <v>40-375</v>
          </cell>
          <cell r="F756" t="str">
            <v>HAMILTON</v>
          </cell>
        </row>
        <row r="757">
          <cell r="C757" t="str">
            <v>RANDOLPH</v>
          </cell>
          <cell r="E757" t="str">
            <v>36-341</v>
          </cell>
          <cell r="F757" t="str">
            <v>FREMONT</v>
          </cell>
        </row>
        <row r="758">
          <cell r="C758" t="str">
            <v>RATHBUN</v>
          </cell>
          <cell r="E758" t="str">
            <v>04-024</v>
          </cell>
          <cell r="F758" t="str">
            <v>APPANOOSE</v>
          </cell>
        </row>
        <row r="759">
          <cell r="C759" t="str">
            <v>RAYMOND</v>
          </cell>
          <cell r="E759" t="str">
            <v>07-053</v>
          </cell>
          <cell r="F759" t="str">
            <v>BLACK HAWK</v>
          </cell>
        </row>
        <row r="760">
          <cell r="C760" t="str">
            <v>READLYN</v>
          </cell>
          <cell r="E760" t="str">
            <v>09-068</v>
          </cell>
          <cell r="F760" t="str">
            <v>BREMER</v>
          </cell>
        </row>
        <row r="761">
          <cell r="C761" t="str">
            <v>REASNOR</v>
          </cell>
          <cell r="E761" t="str">
            <v>50-472</v>
          </cell>
          <cell r="F761" t="str">
            <v>JASPER</v>
          </cell>
        </row>
        <row r="762">
          <cell r="C762" t="str">
            <v>RED OAK</v>
          </cell>
          <cell r="E762" t="str">
            <v>69-647</v>
          </cell>
          <cell r="F762" t="str">
            <v>MONTGOMERY</v>
          </cell>
        </row>
        <row r="763">
          <cell r="C763" t="str">
            <v>REDDING</v>
          </cell>
          <cell r="E763" t="str">
            <v>80-759</v>
          </cell>
          <cell r="F763" t="str">
            <v>RINGGOLD</v>
          </cell>
        </row>
        <row r="764">
          <cell r="C764" t="str">
            <v>REDFIELD</v>
          </cell>
          <cell r="E764" t="str">
            <v>25-238</v>
          </cell>
          <cell r="F764" t="str">
            <v>DALLAS</v>
          </cell>
        </row>
        <row r="765">
          <cell r="C765" t="str">
            <v>REINBECK</v>
          </cell>
          <cell r="E765" t="str">
            <v>38-359</v>
          </cell>
          <cell r="F765" t="str">
            <v>GRUNDY</v>
          </cell>
        </row>
        <row r="766">
          <cell r="C766" t="str">
            <v>REMBRANDT</v>
          </cell>
          <cell r="E766" t="str">
            <v>11-089</v>
          </cell>
          <cell r="F766" t="str">
            <v>BUENA VISTA</v>
          </cell>
        </row>
        <row r="767">
          <cell r="C767" t="str">
            <v>REMSEN</v>
          </cell>
          <cell r="E767" t="str">
            <v>75-700</v>
          </cell>
          <cell r="F767" t="str">
            <v>PLYMOUTH</v>
          </cell>
        </row>
        <row r="768">
          <cell r="C768" t="str">
            <v>RENWICK</v>
          </cell>
          <cell r="E768" t="str">
            <v>46-433</v>
          </cell>
          <cell r="F768" t="str">
            <v>HUMBOLDT</v>
          </cell>
        </row>
        <row r="769">
          <cell r="C769" t="str">
            <v>RHODES</v>
          </cell>
          <cell r="E769" t="str">
            <v>64-613</v>
          </cell>
          <cell r="F769" t="str">
            <v>MARSHALL</v>
          </cell>
        </row>
        <row r="770">
          <cell r="C770" t="str">
            <v>RICEVILLE</v>
          </cell>
          <cell r="E770" t="str">
            <v>66-628</v>
          </cell>
          <cell r="F770" t="str">
            <v xml:space="preserve">MITCHELL &amp; HOWARD </v>
          </cell>
        </row>
        <row r="771">
          <cell r="C771" t="str">
            <v>RICHLAND</v>
          </cell>
          <cell r="E771" t="str">
            <v>54-511</v>
          </cell>
          <cell r="F771" t="str">
            <v>KEOKUK</v>
          </cell>
        </row>
        <row r="772">
          <cell r="C772" t="str">
            <v>RICKARDSVILLE</v>
          </cell>
          <cell r="E772" t="str">
            <v>31-298</v>
          </cell>
          <cell r="F772" t="str">
            <v>DUBUQUE</v>
          </cell>
        </row>
        <row r="773">
          <cell r="C773" t="str">
            <v>RICKETTS</v>
          </cell>
          <cell r="E773" t="str">
            <v>24-224</v>
          </cell>
          <cell r="F773" t="str">
            <v>CRAWFORD</v>
          </cell>
        </row>
        <row r="774">
          <cell r="C774" t="str">
            <v>RIDGEWAY</v>
          </cell>
          <cell r="E774" t="str">
            <v>96-924</v>
          </cell>
          <cell r="F774" t="str">
            <v>WINNESHIEK</v>
          </cell>
        </row>
        <row r="775">
          <cell r="C775" t="str">
            <v>RINARD</v>
          </cell>
          <cell r="E775" t="str">
            <v>13-110</v>
          </cell>
          <cell r="F775" t="str">
            <v>CALHOUN</v>
          </cell>
        </row>
        <row r="776">
          <cell r="C776" t="str">
            <v>RINGSTED</v>
          </cell>
          <cell r="D776">
            <v>1</v>
          </cell>
          <cell r="E776" t="str">
            <v>32-307</v>
          </cell>
          <cell r="F776" t="str">
            <v>EMMET</v>
          </cell>
        </row>
        <row r="777">
          <cell r="C777" t="str">
            <v>RIPPEY</v>
          </cell>
          <cell r="E777" t="str">
            <v>37-351</v>
          </cell>
          <cell r="F777" t="str">
            <v>GREENE</v>
          </cell>
        </row>
        <row r="778">
          <cell r="C778" t="str">
            <v>RIVERDALE</v>
          </cell>
          <cell r="E778" t="str">
            <v>82-785</v>
          </cell>
          <cell r="F778" t="str">
            <v>SCOTT</v>
          </cell>
        </row>
        <row r="779">
          <cell r="C779" t="str">
            <v>RIVERSIDE</v>
          </cell>
          <cell r="E779" t="str">
            <v>92-886</v>
          </cell>
          <cell r="F779" t="str">
            <v>WASHINGTON</v>
          </cell>
        </row>
        <row r="780">
          <cell r="C780" t="str">
            <v>RIVERTON</v>
          </cell>
          <cell r="E780" t="str">
            <v>36-342</v>
          </cell>
          <cell r="F780" t="str">
            <v>FREMONT</v>
          </cell>
        </row>
        <row r="781">
          <cell r="C781" t="str">
            <v>ROBINS</v>
          </cell>
          <cell r="E781" t="str">
            <v>57-551</v>
          </cell>
          <cell r="F781" t="str">
            <v>LINN</v>
          </cell>
        </row>
        <row r="782">
          <cell r="C782" t="str">
            <v>ROCK FALLS</v>
          </cell>
          <cell r="E782" t="str">
            <v>17-148</v>
          </cell>
          <cell r="F782" t="str">
            <v>CERRO GORDO</v>
          </cell>
        </row>
        <row r="783">
          <cell r="C783" t="str">
            <v>ROCK RAPIDS</v>
          </cell>
          <cell r="E783" t="str">
            <v>60-575</v>
          </cell>
          <cell r="F783" t="str">
            <v>LYON</v>
          </cell>
        </row>
        <row r="784">
          <cell r="C784" t="str">
            <v>ROCK VALLEY</v>
          </cell>
          <cell r="E784" t="str">
            <v>84-809</v>
          </cell>
          <cell r="F784" t="str">
            <v>SIOUX</v>
          </cell>
        </row>
        <row r="785">
          <cell r="C785" t="str">
            <v>ROCKFORD</v>
          </cell>
          <cell r="E785" t="str">
            <v>34-328</v>
          </cell>
          <cell r="F785" t="str">
            <v>FLOYD</v>
          </cell>
        </row>
        <row r="786">
          <cell r="C786" t="str">
            <v>ROCKWELL</v>
          </cell>
          <cell r="E786" t="str">
            <v>17-149</v>
          </cell>
          <cell r="F786" t="str">
            <v>CERRO GORDO</v>
          </cell>
        </row>
        <row r="787">
          <cell r="C787" t="str">
            <v>ROCKWELL CITY</v>
          </cell>
          <cell r="E787" t="str">
            <v>13-111</v>
          </cell>
          <cell r="F787" t="str">
            <v>CALHOUN</v>
          </cell>
        </row>
        <row r="788">
          <cell r="C788" t="str">
            <v>RODMAN</v>
          </cell>
          <cell r="E788" t="str">
            <v>74-689</v>
          </cell>
          <cell r="F788" t="str">
            <v>PALO ALTO</v>
          </cell>
        </row>
        <row r="789">
          <cell r="C789" t="str">
            <v>RODNEY</v>
          </cell>
          <cell r="E789" t="str">
            <v>67-636</v>
          </cell>
          <cell r="F789" t="str">
            <v>MONONA</v>
          </cell>
        </row>
        <row r="790">
          <cell r="C790" t="str">
            <v>ROLAND</v>
          </cell>
          <cell r="E790" t="str">
            <v>85-821</v>
          </cell>
          <cell r="F790" t="str">
            <v>STORY</v>
          </cell>
        </row>
        <row r="791">
          <cell r="C791" t="str">
            <v>ROLFE</v>
          </cell>
          <cell r="E791" t="str">
            <v>76-710</v>
          </cell>
          <cell r="F791" t="str">
            <v>POCAHONTAS</v>
          </cell>
        </row>
        <row r="792">
          <cell r="C792" t="str">
            <v>ROME</v>
          </cell>
          <cell r="E792" t="str">
            <v>44-416</v>
          </cell>
          <cell r="F792" t="str">
            <v>HENRY</v>
          </cell>
        </row>
        <row r="793">
          <cell r="C793" t="str">
            <v>ROSE HILL</v>
          </cell>
          <cell r="E793" t="str">
            <v>62-591</v>
          </cell>
          <cell r="F793" t="str">
            <v>MAHASKA</v>
          </cell>
        </row>
        <row r="794">
          <cell r="C794" t="str">
            <v>ROSSIE</v>
          </cell>
          <cell r="E794" t="str">
            <v>21-178</v>
          </cell>
          <cell r="F794" t="str">
            <v>CLAY</v>
          </cell>
        </row>
        <row r="795">
          <cell r="C795" t="str">
            <v>ROWAN</v>
          </cell>
          <cell r="E795" t="str">
            <v>99-954</v>
          </cell>
          <cell r="F795" t="str">
            <v>WRIGHT</v>
          </cell>
        </row>
        <row r="796">
          <cell r="C796" t="str">
            <v>ROWLEY</v>
          </cell>
          <cell r="E796" t="str">
            <v>10-080</v>
          </cell>
          <cell r="F796" t="str">
            <v>BUCHANAN</v>
          </cell>
        </row>
        <row r="797">
          <cell r="C797" t="str">
            <v>ROYAL</v>
          </cell>
          <cell r="E797" t="str">
            <v>21-179</v>
          </cell>
          <cell r="F797" t="str">
            <v>CLAY</v>
          </cell>
        </row>
        <row r="798">
          <cell r="C798" t="str">
            <v>RUDD</v>
          </cell>
          <cell r="E798" t="str">
            <v>34-329</v>
          </cell>
          <cell r="F798" t="str">
            <v>FLOYD</v>
          </cell>
        </row>
        <row r="799">
          <cell r="C799" t="str">
            <v>RUNNELLS</v>
          </cell>
          <cell r="E799" t="str">
            <v>77-724</v>
          </cell>
          <cell r="F799" t="str">
            <v>POLK</v>
          </cell>
        </row>
        <row r="800">
          <cell r="C800" t="str">
            <v>RUSSELL</v>
          </cell>
          <cell r="E800" t="str">
            <v>59-566</v>
          </cell>
          <cell r="F800" t="str">
            <v>LUCAS</v>
          </cell>
        </row>
        <row r="801">
          <cell r="C801" t="str">
            <v>RUTHVEN</v>
          </cell>
          <cell r="E801" t="str">
            <v>74-690</v>
          </cell>
          <cell r="F801" t="str">
            <v>PALO ALTO</v>
          </cell>
        </row>
        <row r="802">
          <cell r="C802" t="str">
            <v>RUTLAND</v>
          </cell>
          <cell r="E802" t="str">
            <v>46-434</v>
          </cell>
          <cell r="F802" t="str">
            <v>HUMBOLDT</v>
          </cell>
        </row>
        <row r="803">
          <cell r="C803" t="str">
            <v>RYAN</v>
          </cell>
          <cell r="E803" t="str">
            <v>28-266</v>
          </cell>
          <cell r="F803" t="str">
            <v>DELAWARE</v>
          </cell>
        </row>
        <row r="804">
          <cell r="C804" t="str">
            <v>SABULA</v>
          </cell>
          <cell r="E804" t="str">
            <v>49-458</v>
          </cell>
          <cell r="F804" t="str">
            <v>JACKSON</v>
          </cell>
        </row>
        <row r="805">
          <cell r="C805" t="str">
            <v>SAC CITY</v>
          </cell>
          <cell r="E805" t="str">
            <v>81-767</v>
          </cell>
          <cell r="F805" t="str">
            <v>SAC</v>
          </cell>
        </row>
        <row r="806">
          <cell r="C806" t="str">
            <v>SAGEVILLE</v>
          </cell>
          <cell r="E806" t="str">
            <v>31-299</v>
          </cell>
          <cell r="F806" t="str">
            <v>DUBUQUE</v>
          </cell>
        </row>
        <row r="807">
          <cell r="C807" t="str">
            <v>SAINT ANSGAR</v>
          </cell>
          <cell r="E807" t="str">
            <v>66-629</v>
          </cell>
          <cell r="F807" t="str">
            <v>MITCHELL</v>
          </cell>
        </row>
        <row r="808">
          <cell r="C808" t="str">
            <v>SAINT ANTHONY</v>
          </cell>
          <cell r="E808" t="str">
            <v>64-614</v>
          </cell>
          <cell r="F808" t="str">
            <v>MARSHALL</v>
          </cell>
        </row>
        <row r="809">
          <cell r="C809" t="str">
            <v>SAINT CHARLES</v>
          </cell>
          <cell r="E809" t="str">
            <v>61-581</v>
          </cell>
          <cell r="F809" t="str">
            <v>MADISON</v>
          </cell>
        </row>
        <row r="810">
          <cell r="C810" t="str">
            <v>SAINT DONATUS</v>
          </cell>
          <cell r="E810" t="str">
            <v>49-459</v>
          </cell>
          <cell r="F810" t="str">
            <v>JACKSON</v>
          </cell>
        </row>
        <row r="811">
          <cell r="C811" t="str">
            <v>SAINT LUCAS</v>
          </cell>
          <cell r="E811" t="str">
            <v>33-318</v>
          </cell>
          <cell r="F811" t="str">
            <v>FAYETTE</v>
          </cell>
        </row>
        <row r="812">
          <cell r="C812" t="str">
            <v>SAINT MARYS</v>
          </cell>
          <cell r="E812" t="str">
            <v>91-879</v>
          </cell>
          <cell r="F812" t="str">
            <v>WARREN</v>
          </cell>
        </row>
        <row r="813">
          <cell r="C813" t="str">
            <v>SAINT OLAF</v>
          </cell>
          <cell r="E813" t="str">
            <v>22-198</v>
          </cell>
          <cell r="F813" t="str">
            <v>CLAYTON</v>
          </cell>
        </row>
        <row r="814">
          <cell r="C814" t="str">
            <v>SAINT PAUL</v>
          </cell>
          <cell r="E814" t="str">
            <v>56-535</v>
          </cell>
          <cell r="F814" t="str">
            <v>LEE</v>
          </cell>
        </row>
        <row r="815">
          <cell r="C815" t="str">
            <v>SALEM</v>
          </cell>
          <cell r="E815" t="str">
            <v>44-417</v>
          </cell>
          <cell r="F815" t="str">
            <v>HENRY</v>
          </cell>
        </row>
        <row r="816">
          <cell r="C816" t="str">
            <v>SALIX</v>
          </cell>
          <cell r="E816" t="str">
            <v>97-936</v>
          </cell>
          <cell r="F816" t="str">
            <v>WOODBURY</v>
          </cell>
        </row>
        <row r="817">
          <cell r="C817" t="str">
            <v>SANBORN</v>
          </cell>
          <cell r="E817" t="str">
            <v>71-664</v>
          </cell>
          <cell r="F817" t="str">
            <v>O'BRIEN</v>
          </cell>
        </row>
        <row r="818">
          <cell r="C818" t="str">
            <v>SANDYVILLE</v>
          </cell>
          <cell r="E818" t="str">
            <v>91-880</v>
          </cell>
          <cell r="F818" t="str">
            <v>WARREN</v>
          </cell>
        </row>
        <row r="819">
          <cell r="C819" t="str">
            <v>SCARVILLE</v>
          </cell>
          <cell r="E819" t="str">
            <v>95-916</v>
          </cell>
          <cell r="F819" t="str">
            <v>WINNEBAGO</v>
          </cell>
        </row>
        <row r="820">
          <cell r="C820" t="str">
            <v>SCHALLER</v>
          </cell>
          <cell r="E820" t="str">
            <v>81-768</v>
          </cell>
          <cell r="F820" t="str">
            <v>SAC</v>
          </cell>
        </row>
        <row r="821">
          <cell r="C821" t="str">
            <v>SCHLESWIG</v>
          </cell>
          <cell r="E821" t="str">
            <v>24-225</v>
          </cell>
          <cell r="F821" t="str">
            <v>CRAWFORD</v>
          </cell>
        </row>
        <row r="822">
          <cell r="C822" t="str">
            <v>SCRANTON</v>
          </cell>
          <cell r="E822" t="str">
            <v>37-352</v>
          </cell>
          <cell r="F822" t="str">
            <v>GREENE</v>
          </cell>
        </row>
        <row r="823">
          <cell r="C823" t="str">
            <v>SEARSBORO</v>
          </cell>
          <cell r="E823" t="str">
            <v>79-750</v>
          </cell>
          <cell r="F823" t="str">
            <v>POWESHIEK</v>
          </cell>
        </row>
        <row r="824">
          <cell r="C824" t="str">
            <v>SERGEANT BLUFF</v>
          </cell>
          <cell r="E824" t="str">
            <v>97-937</v>
          </cell>
          <cell r="F824" t="str">
            <v>WOODBURY</v>
          </cell>
        </row>
        <row r="825">
          <cell r="C825" t="str">
            <v>SEYMOUR</v>
          </cell>
          <cell r="E825" t="str">
            <v>93-897</v>
          </cell>
          <cell r="F825" t="str">
            <v>WAYNE</v>
          </cell>
        </row>
        <row r="826">
          <cell r="C826" t="str">
            <v>SHAMBAUGH</v>
          </cell>
          <cell r="E826" t="str">
            <v>73-680</v>
          </cell>
          <cell r="F826" t="str">
            <v>PAGE</v>
          </cell>
        </row>
        <row r="827">
          <cell r="C827" t="str">
            <v>SHANNON CITY</v>
          </cell>
          <cell r="E827" t="str">
            <v>88-852</v>
          </cell>
          <cell r="F827" t="str">
            <v xml:space="preserve">UNION &amp; RINGGOLD </v>
          </cell>
        </row>
        <row r="828">
          <cell r="C828" t="str">
            <v>SHARPSBURG</v>
          </cell>
          <cell r="E828" t="str">
            <v>87-845</v>
          </cell>
          <cell r="F828" t="str">
            <v>TAYLOR</v>
          </cell>
        </row>
        <row r="829">
          <cell r="C829" t="str">
            <v>SHEFFIELD</v>
          </cell>
          <cell r="E829" t="str">
            <v>35-337</v>
          </cell>
          <cell r="F829" t="str">
            <v>FRANKLIN</v>
          </cell>
        </row>
        <row r="830">
          <cell r="C830" t="str">
            <v>SHELBY</v>
          </cell>
          <cell r="E830" t="str">
            <v>83-795</v>
          </cell>
          <cell r="F830" t="str">
            <v>SHELBY &amp; POTTAWATTAMIE</v>
          </cell>
        </row>
        <row r="831">
          <cell r="C831" t="str">
            <v>SHELDAHL</v>
          </cell>
          <cell r="E831" t="str">
            <v>77-725</v>
          </cell>
          <cell r="F831" t="str">
            <v xml:space="preserve">POLK, BOONE &amp; STORY </v>
          </cell>
        </row>
        <row r="832">
          <cell r="C832" t="str">
            <v>SHELDON</v>
          </cell>
          <cell r="E832" t="str">
            <v>71-665</v>
          </cell>
          <cell r="F832" t="str">
            <v>O'BRIEN &amp; SIOUX</v>
          </cell>
        </row>
        <row r="833">
          <cell r="C833" t="str">
            <v>SHELL ROCK</v>
          </cell>
          <cell r="E833" t="str">
            <v>12-102</v>
          </cell>
          <cell r="F833" t="str">
            <v>BUTLER</v>
          </cell>
        </row>
        <row r="834">
          <cell r="C834" t="str">
            <v>SHELLSBURG</v>
          </cell>
          <cell r="E834" t="str">
            <v>06-041</v>
          </cell>
          <cell r="F834" t="str">
            <v>BENTON</v>
          </cell>
        </row>
        <row r="835">
          <cell r="C835" t="str">
            <v>SHENANDOAH</v>
          </cell>
          <cell r="E835" t="str">
            <v>73-681</v>
          </cell>
          <cell r="F835" t="str">
            <v xml:space="preserve">PAGE &amp; FREMONT </v>
          </cell>
        </row>
        <row r="836">
          <cell r="C836" t="str">
            <v>SHERRILL</v>
          </cell>
          <cell r="E836" t="str">
            <v>31-300</v>
          </cell>
          <cell r="F836" t="str">
            <v>DUBUQUE</v>
          </cell>
        </row>
        <row r="837">
          <cell r="C837" t="str">
            <v>SHUEYVILLE</v>
          </cell>
          <cell r="E837" t="str">
            <v>52-487</v>
          </cell>
          <cell r="F837" t="str">
            <v>JOHNSON</v>
          </cell>
        </row>
        <row r="838">
          <cell r="C838" t="str">
            <v>SIBLEY</v>
          </cell>
          <cell r="E838" t="str">
            <v>72-671</v>
          </cell>
          <cell r="F838" t="str">
            <v>OSCEOLA</v>
          </cell>
        </row>
        <row r="839">
          <cell r="C839" t="str">
            <v>SIDNEY</v>
          </cell>
          <cell r="E839" t="str">
            <v>36-343</v>
          </cell>
          <cell r="F839" t="str">
            <v>FREMONT</v>
          </cell>
        </row>
        <row r="840">
          <cell r="C840" t="str">
            <v>SIGOURNEY</v>
          </cell>
          <cell r="E840" t="str">
            <v>54-512</v>
          </cell>
          <cell r="F840" t="str">
            <v>KEOKUK</v>
          </cell>
        </row>
        <row r="841">
          <cell r="C841" t="str">
            <v>SILVER CITY</v>
          </cell>
          <cell r="E841" t="str">
            <v>65-622</v>
          </cell>
          <cell r="F841" t="str">
            <v>MILLS</v>
          </cell>
        </row>
        <row r="842">
          <cell r="C842" t="str">
            <v>SIOUX CENTER</v>
          </cell>
          <cell r="E842" t="str">
            <v>84-810</v>
          </cell>
          <cell r="F842" t="str">
            <v>SIOUX</v>
          </cell>
        </row>
        <row r="843">
          <cell r="C843" t="str">
            <v>SIOUX CITY</v>
          </cell>
          <cell r="E843" t="str">
            <v>97-938</v>
          </cell>
          <cell r="F843" t="str">
            <v>WOODBURY</v>
          </cell>
        </row>
        <row r="844">
          <cell r="C844" t="str">
            <v>SIOUX RAPIDS</v>
          </cell>
          <cell r="E844" t="str">
            <v>11-090</v>
          </cell>
          <cell r="F844" t="str">
            <v>BUENA VISTA</v>
          </cell>
        </row>
        <row r="845">
          <cell r="C845" t="str">
            <v>SLATER</v>
          </cell>
          <cell r="E845" t="str">
            <v>85-822</v>
          </cell>
          <cell r="F845" t="str">
            <v>STORY</v>
          </cell>
        </row>
        <row r="846">
          <cell r="C846" t="str">
            <v>SLOAN</v>
          </cell>
          <cell r="E846" t="str">
            <v>97-939</v>
          </cell>
          <cell r="F846" t="str">
            <v>WOODBURY</v>
          </cell>
        </row>
        <row r="847">
          <cell r="C847" t="str">
            <v>SMITHLAND</v>
          </cell>
          <cell r="E847" t="str">
            <v>97-940</v>
          </cell>
          <cell r="F847" t="str">
            <v>WOODBURY</v>
          </cell>
        </row>
        <row r="848">
          <cell r="C848" t="str">
            <v>SOLDIER</v>
          </cell>
          <cell r="E848" t="str">
            <v>67-637</v>
          </cell>
          <cell r="F848" t="str">
            <v>MONONA</v>
          </cell>
        </row>
        <row r="849">
          <cell r="C849" t="str">
            <v>SOLON</v>
          </cell>
          <cell r="E849" t="str">
            <v>52-488</v>
          </cell>
          <cell r="F849" t="str">
            <v>JOHNSON</v>
          </cell>
        </row>
        <row r="850">
          <cell r="C850" t="str">
            <v>SOMERS</v>
          </cell>
          <cell r="E850" t="str">
            <v>13-112</v>
          </cell>
          <cell r="F850" t="str">
            <v>CALHOUN</v>
          </cell>
        </row>
        <row r="851">
          <cell r="C851" t="str">
            <v>SOUTH ENGLISH</v>
          </cell>
          <cell r="E851" t="str">
            <v>54-513</v>
          </cell>
          <cell r="F851" t="str">
            <v>KEOKUK</v>
          </cell>
        </row>
        <row r="852">
          <cell r="C852" t="str">
            <v>SPENCER</v>
          </cell>
          <cell r="E852" t="str">
            <v>21-180</v>
          </cell>
          <cell r="F852" t="str">
            <v>CLAY</v>
          </cell>
        </row>
        <row r="853">
          <cell r="C853" t="str">
            <v>SPILLVILLE</v>
          </cell>
          <cell r="E853" t="str">
            <v>96-925</v>
          </cell>
          <cell r="F853" t="str">
            <v>WINNESHIEK</v>
          </cell>
        </row>
        <row r="854">
          <cell r="C854" t="str">
            <v>SPIRIT LAKE</v>
          </cell>
          <cell r="E854" t="str">
            <v>30-277</v>
          </cell>
          <cell r="F854" t="str">
            <v>DICKINSON</v>
          </cell>
        </row>
        <row r="855">
          <cell r="C855" t="str">
            <v>SPRAGUEVILLE</v>
          </cell>
          <cell r="E855" t="str">
            <v>49-460</v>
          </cell>
          <cell r="F855" t="str">
            <v>JACKSON</v>
          </cell>
        </row>
        <row r="856">
          <cell r="C856" t="str">
            <v>SPRING HILL</v>
          </cell>
          <cell r="E856" t="str">
            <v>91-881</v>
          </cell>
          <cell r="F856" t="str">
            <v>WARREN</v>
          </cell>
        </row>
        <row r="857">
          <cell r="C857" t="str">
            <v>SPRINGBROOK</v>
          </cell>
          <cell r="E857" t="str">
            <v>49-461</v>
          </cell>
          <cell r="F857" t="str">
            <v>JACKSON</v>
          </cell>
        </row>
        <row r="858">
          <cell r="C858" t="str">
            <v>SPRINGVILLE</v>
          </cell>
          <cell r="E858" t="str">
            <v>57-552</v>
          </cell>
          <cell r="F858" t="str">
            <v>LINN</v>
          </cell>
        </row>
        <row r="859">
          <cell r="C859" t="str">
            <v>ST. ANSGAR</v>
          </cell>
          <cell r="E859" t="str">
            <v>66-629</v>
          </cell>
          <cell r="F859" t="str">
            <v>MITCHELL</v>
          </cell>
        </row>
        <row r="860">
          <cell r="C860" t="str">
            <v>ST. ANTHONY</v>
          </cell>
          <cell r="E860" t="str">
            <v>64-614</v>
          </cell>
          <cell r="F860" t="str">
            <v>MARSHALL</v>
          </cell>
        </row>
        <row r="861">
          <cell r="C861" t="str">
            <v>ST. CHARLES</v>
          </cell>
          <cell r="E861" t="str">
            <v>61-581</v>
          </cell>
          <cell r="F861" t="str">
            <v>MADISON</v>
          </cell>
        </row>
        <row r="862">
          <cell r="C862" t="str">
            <v>ST. DONATUS</v>
          </cell>
          <cell r="E862" t="str">
            <v>49-459</v>
          </cell>
          <cell r="F862" t="str">
            <v>JACKSON</v>
          </cell>
        </row>
        <row r="863">
          <cell r="C863" t="str">
            <v>ST. LUCAS</v>
          </cell>
          <cell r="E863" t="str">
            <v>33-318</v>
          </cell>
          <cell r="F863" t="str">
            <v>FAYETTE</v>
          </cell>
        </row>
        <row r="864">
          <cell r="C864" t="str">
            <v>ST. MARYS</v>
          </cell>
          <cell r="E864" t="str">
            <v>91-879</v>
          </cell>
          <cell r="F864" t="str">
            <v>WARREN</v>
          </cell>
        </row>
        <row r="865">
          <cell r="C865" t="str">
            <v>ST. OLAF</v>
          </cell>
          <cell r="E865" t="str">
            <v>22-198</v>
          </cell>
          <cell r="F865" t="str">
            <v>CLAYTON</v>
          </cell>
        </row>
        <row r="866">
          <cell r="C866" t="str">
            <v>ST PAUL</v>
          </cell>
          <cell r="E866" t="str">
            <v>56-535</v>
          </cell>
          <cell r="F866" t="str">
            <v>LEE</v>
          </cell>
        </row>
        <row r="867">
          <cell r="C867" t="str">
            <v>ST ANSGAR</v>
          </cell>
          <cell r="E867" t="str">
            <v>66-629</v>
          </cell>
          <cell r="F867" t="str">
            <v>MITCHELL</v>
          </cell>
        </row>
        <row r="868">
          <cell r="C868" t="str">
            <v>ST ANTHONY</v>
          </cell>
          <cell r="E868" t="str">
            <v>64-614</v>
          </cell>
          <cell r="F868" t="str">
            <v>MARSHALL</v>
          </cell>
        </row>
        <row r="869">
          <cell r="C869" t="str">
            <v>ST CHARLES</v>
          </cell>
          <cell r="E869" t="str">
            <v>61-581</v>
          </cell>
          <cell r="F869" t="str">
            <v>MADISON</v>
          </cell>
        </row>
        <row r="870">
          <cell r="C870" t="str">
            <v>ST DONATUS</v>
          </cell>
          <cell r="E870" t="str">
            <v>49-459</v>
          </cell>
          <cell r="F870" t="str">
            <v>JACKSON</v>
          </cell>
        </row>
        <row r="871">
          <cell r="C871" t="str">
            <v>ST LUCAS</v>
          </cell>
          <cell r="E871" t="str">
            <v>33-318</v>
          </cell>
          <cell r="F871" t="str">
            <v>FAYETTE</v>
          </cell>
        </row>
        <row r="872">
          <cell r="C872" t="str">
            <v>ST MARYS</v>
          </cell>
          <cell r="E872" t="str">
            <v>91-879</v>
          </cell>
          <cell r="F872" t="str">
            <v>WARREN</v>
          </cell>
        </row>
        <row r="873">
          <cell r="C873" t="str">
            <v>ST OLAF</v>
          </cell>
          <cell r="E873" t="str">
            <v>22-198</v>
          </cell>
          <cell r="F873" t="str">
            <v>CLAYTON</v>
          </cell>
        </row>
        <row r="874">
          <cell r="C874" t="str">
            <v>ST PAUL</v>
          </cell>
          <cell r="E874" t="str">
            <v>56-535</v>
          </cell>
          <cell r="F874" t="str">
            <v>LEE</v>
          </cell>
        </row>
        <row r="875">
          <cell r="C875" t="str">
            <v>STACYVILLE</v>
          </cell>
          <cell r="E875" t="str">
            <v>66-630</v>
          </cell>
          <cell r="F875" t="str">
            <v>MITCHELL</v>
          </cell>
        </row>
        <row r="876">
          <cell r="C876" t="str">
            <v>STANHOPE</v>
          </cell>
          <cell r="E876" t="str">
            <v>40-376</v>
          </cell>
          <cell r="F876" t="str">
            <v>HAMILTON</v>
          </cell>
        </row>
        <row r="877">
          <cell r="C877" t="str">
            <v>STANLEY</v>
          </cell>
          <cell r="E877" t="str">
            <v>10-081</v>
          </cell>
          <cell r="F877" t="str">
            <v xml:space="preserve">BUCHANAN &amp; FAYETTE </v>
          </cell>
        </row>
        <row r="878">
          <cell r="C878" t="str">
            <v>STANTON</v>
          </cell>
          <cell r="E878" t="str">
            <v>69-648</v>
          </cell>
          <cell r="F878" t="str">
            <v>MONTGOMERY</v>
          </cell>
        </row>
        <row r="879">
          <cell r="C879" t="str">
            <v>STANWOOD</v>
          </cell>
          <cell r="E879" t="str">
            <v>16-140</v>
          </cell>
          <cell r="F879" t="str">
            <v>CEDAR</v>
          </cell>
        </row>
        <row r="880">
          <cell r="C880" t="str">
            <v>STATE CENTER</v>
          </cell>
          <cell r="E880" t="str">
            <v>64-615</v>
          </cell>
          <cell r="F880" t="str">
            <v>MARSHALL</v>
          </cell>
        </row>
        <row r="881">
          <cell r="C881" t="str">
            <v>STEAMBOAT ROCK</v>
          </cell>
          <cell r="E881" t="str">
            <v>42-397</v>
          </cell>
          <cell r="F881" t="str">
            <v>HARDIN</v>
          </cell>
        </row>
        <row r="882">
          <cell r="C882" t="str">
            <v>STOCKPORT</v>
          </cell>
          <cell r="E882" t="str">
            <v>89-861</v>
          </cell>
          <cell r="F882" t="str">
            <v>VAN BUREN</v>
          </cell>
        </row>
        <row r="883">
          <cell r="C883" t="str">
            <v>STOCKTON</v>
          </cell>
          <cell r="E883" t="str">
            <v>70-655</v>
          </cell>
          <cell r="F883" t="str">
            <v>MUSCATINE</v>
          </cell>
        </row>
        <row r="884">
          <cell r="C884" t="str">
            <v>STORM LAKE</v>
          </cell>
          <cell r="E884" t="str">
            <v>11-091</v>
          </cell>
          <cell r="F884" t="str">
            <v>BUENA VISTA</v>
          </cell>
        </row>
        <row r="885">
          <cell r="C885" t="str">
            <v>STORY CITY</v>
          </cell>
          <cell r="E885" t="str">
            <v>85-823</v>
          </cell>
          <cell r="F885" t="str">
            <v>STORY</v>
          </cell>
        </row>
        <row r="886">
          <cell r="C886" t="str">
            <v>STOUT</v>
          </cell>
          <cell r="E886" t="str">
            <v>38-360</v>
          </cell>
          <cell r="F886" t="str">
            <v>GRUNDY</v>
          </cell>
        </row>
        <row r="887">
          <cell r="C887" t="str">
            <v>STRATFORD</v>
          </cell>
          <cell r="E887" t="str">
            <v>40-377</v>
          </cell>
          <cell r="F887" t="str">
            <v xml:space="preserve">HAMILTON &amp; WEBSTER </v>
          </cell>
        </row>
        <row r="888">
          <cell r="C888" t="str">
            <v>STRAWBERRY POINT</v>
          </cell>
          <cell r="E888" t="str">
            <v>22-199</v>
          </cell>
          <cell r="F888" t="str">
            <v>CLAYTON</v>
          </cell>
        </row>
        <row r="889">
          <cell r="C889" t="str">
            <v>STRUBLE</v>
          </cell>
          <cell r="E889" t="str">
            <v>75-701</v>
          </cell>
          <cell r="F889" t="str">
            <v>PLYMOUTH</v>
          </cell>
        </row>
        <row r="890">
          <cell r="C890" t="str">
            <v>STUART</v>
          </cell>
          <cell r="E890" t="str">
            <v>39-369</v>
          </cell>
          <cell r="F890" t="str">
            <v>GUTHRIE &amp; ADAIR</v>
          </cell>
        </row>
        <row r="891">
          <cell r="C891" t="str">
            <v>SULLY</v>
          </cell>
          <cell r="E891" t="str">
            <v>50-473</v>
          </cell>
          <cell r="F891" t="str">
            <v>JASPER</v>
          </cell>
        </row>
        <row r="892">
          <cell r="C892" t="str">
            <v>SUMNER</v>
          </cell>
          <cell r="E892" t="str">
            <v>09-069</v>
          </cell>
          <cell r="F892" t="str">
            <v xml:space="preserve">BREMER &amp; FAYETTE </v>
          </cell>
        </row>
        <row r="893">
          <cell r="C893" t="str">
            <v>SUPERIOR</v>
          </cell>
          <cell r="E893" t="str">
            <v>30-278</v>
          </cell>
          <cell r="F893" t="str">
            <v>DICKINSON</v>
          </cell>
        </row>
        <row r="894">
          <cell r="C894" t="str">
            <v>SUTHERLAND</v>
          </cell>
          <cell r="E894" t="str">
            <v>71-666</v>
          </cell>
          <cell r="F894" t="str">
            <v>O'BRIEN</v>
          </cell>
        </row>
        <row r="895">
          <cell r="C895" t="str">
            <v>SWALEDALE</v>
          </cell>
          <cell r="E895" t="str">
            <v>17-150</v>
          </cell>
          <cell r="F895" t="str">
            <v>CERRO GORDO</v>
          </cell>
        </row>
        <row r="896">
          <cell r="C896" t="str">
            <v>SWAN</v>
          </cell>
          <cell r="E896" t="str">
            <v>63-602</v>
          </cell>
          <cell r="F896" t="str">
            <v>MARION</v>
          </cell>
        </row>
        <row r="897">
          <cell r="C897" t="str">
            <v>SWEA CITY</v>
          </cell>
          <cell r="E897" t="str">
            <v>55-525</v>
          </cell>
          <cell r="F897" t="str">
            <v>KOSSUTH</v>
          </cell>
        </row>
        <row r="898">
          <cell r="C898" t="str">
            <v>SWISHER</v>
          </cell>
          <cell r="E898" t="str">
            <v>52-489</v>
          </cell>
          <cell r="F898" t="str">
            <v>JOHNSON</v>
          </cell>
        </row>
        <row r="899">
          <cell r="C899" t="str">
            <v>TABOR</v>
          </cell>
          <cell r="E899" t="str">
            <v>36-344</v>
          </cell>
          <cell r="F899" t="str">
            <v xml:space="preserve">FREMONT &amp; MILLS </v>
          </cell>
        </row>
        <row r="900">
          <cell r="C900" t="str">
            <v>TAMA</v>
          </cell>
          <cell r="E900" t="str">
            <v>86-833</v>
          </cell>
          <cell r="F900" t="str">
            <v>TAMA</v>
          </cell>
        </row>
        <row r="901">
          <cell r="C901" t="str">
            <v>TEMPLETON</v>
          </cell>
          <cell r="E901" t="str">
            <v>14-125</v>
          </cell>
          <cell r="F901" t="str">
            <v>CARROLL</v>
          </cell>
        </row>
        <row r="902">
          <cell r="C902" t="str">
            <v>TENNANT</v>
          </cell>
          <cell r="E902" t="str">
            <v>83-796</v>
          </cell>
          <cell r="F902" t="str">
            <v>SHELBY</v>
          </cell>
        </row>
        <row r="903">
          <cell r="C903" t="str">
            <v>TERRIL</v>
          </cell>
          <cell r="E903" t="str">
            <v>30-279</v>
          </cell>
          <cell r="F903" t="str">
            <v>DICKINSON</v>
          </cell>
        </row>
        <row r="904">
          <cell r="C904" t="str">
            <v>THAYER</v>
          </cell>
          <cell r="E904" t="str">
            <v>88-853</v>
          </cell>
          <cell r="F904" t="str">
            <v>UNION</v>
          </cell>
        </row>
        <row r="905">
          <cell r="C905" t="str">
            <v>THOMPSON</v>
          </cell>
          <cell r="E905" t="str">
            <v>95-917</v>
          </cell>
          <cell r="F905" t="str">
            <v>WINNEBAGO</v>
          </cell>
        </row>
        <row r="906">
          <cell r="C906" t="str">
            <v>THOR</v>
          </cell>
          <cell r="E906" t="str">
            <v>46-435</v>
          </cell>
          <cell r="F906" t="str">
            <v>HUMBOLDT</v>
          </cell>
        </row>
        <row r="907">
          <cell r="C907" t="str">
            <v>THORNBURG</v>
          </cell>
          <cell r="E907" t="str">
            <v>54-514</v>
          </cell>
          <cell r="F907" t="str">
            <v>KEOKUK</v>
          </cell>
        </row>
        <row r="908">
          <cell r="C908" t="str">
            <v>THORNTON</v>
          </cell>
          <cell r="E908" t="str">
            <v>17-151</v>
          </cell>
          <cell r="F908" t="str">
            <v>CERRO GORDO</v>
          </cell>
        </row>
        <row r="909">
          <cell r="C909" t="str">
            <v>THURMAN</v>
          </cell>
          <cell r="E909" t="str">
            <v>36-345</v>
          </cell>
          <cell r="F909" t="str">
            <v>FREMONT</v>
          </cell>
        </row>
        <row r="910">
          <cell r="C910" t="str">
            <v>TIFFIN</v>
          </cell>
          <cell r="E910" t="str">
            <v>52-490</v>
          </cell>
          <cell r="F910" t="str">
            <v>JOHNSON</v>
          </cell>
        </row>
        <row r="911">
          <cell r="C911" t="str">
            <v>TINGLEY</v>
          </cell>
          <cell r="E911" t="str">
            <v>80-760</v>
          </cell>
          <cell r="F911" t="str">
            <v>RINGGOLD</v>
          </cell>
        </row>
        <row r="912">
          <cell r="C912" t="str">
            <v>TIPTON</v>
          </cell>
          <cell r="E912" t="str">
            <v>16-141</v>
          </cell>
          <cell r="F912" t="str">
            <v>CEDAR</v>
          </cell>
        </row>
        <row r="913">
          <cell r="C913" t="str">
            <v>TITONKA</v>
          </cell>
          <cell r="E913" t="str">
            <v>55-526</v>
          </cell>
          <cell r="F913" t="str">
            <v>KOSSUTH</v>
          </cell>
        </row>
        <row r="914">
          <cell r="C914" t="str">
            <v>TOLEDO</v>
          </cell>
          <cell r="E914" t="str">
            <v>86-834</v>
          </cell>
          <cell r="F914" t="str">
            <v>TAMA</v>
          </cell>
        </row>
        <row r="915">
          <cell r="C915" t="str">
            <v>TORONTO</v>
          </cell>
          <cell r="E915" t="str">
            <v>23-212</v>
          </cell>
          <cell r="F915" t="str">
            <v>CLINTON</v>
          </cell>
        </row>
        <row r="916">
          <cell r="C916" t="str">
            <v>TRAER</v>
          </cell>
          <cell r="E916" t="str">
            <v>86-835</v>
          </cell>
          <cell r="F916" t="str">
            <v>TAMA</v>
          </cell>
        </row>
        <row r="917">
          <cell r="C917" t="str">
            <v>TREYNOR</v>
          </cell>
          <cell r="E917" t="str">
            <v>78-740</v>
          </cell>
          <cell r="F917" t="str">
            <v>POTTAWATTAMIE</v>
          </cell>
        </row>
        <row r="918">
          <cell r="C918" t="str">
            <v>TRIPOLI</v>
          </cell>
          <cell r="E918" t="str">
            <v>09-070</v>
          </cell>
          <cell r="F918" t="str">
            <v>BREMER</v>
          </cell>
        </row>
        <row r="919">
          <cell r="C919" t="str">
            <v>TRUESDALE</v>
          </cell>
          <cell r="E919" t="str">
            <v>11-092</v>
          </cell>
          <cell r="F919" t="str">
            <v>BUENA VISTA</v>
          </cell>
        </row>
        <row r="920">
          <cell r="C920" t="str">
            <v>TRURO</v>
          </cell>
          <cell r="E920" t="str">
            <v>61-582</v>
          </cell>
          <cell r="F920" t="str">
            <v>MADISON</v>
          </cell>
        </row>
        <row r="921">
          <cell r="C921" t="str">
            <v>TURIN</v>
          </cell>
          <cell r="E921" t="str">
            <v>67-638</v>
          </cell>
          <cell r="F921" t="str">
            <v>MONONA</v>
          </cell>
        </row>
        <row r="922">
          <cell r="C922" t="str">
            <v>UDELL</v>
          </cell>
          <cell r="E922" t="str">
            <v>04-025</v>
          </cell>
          <cell r="F922" t="str">
            <v>APPANOOSE</v>
          </cell>
        </row>
        <row r="923">
          <cell r="C923" t="str">
            <v>UNDERWOOD</v>
          </cell>
          <cell r="E923" t="str">
            <v>78-741</v>
          </cell>
          <cell r="F923" t="str">
            <v>POTTAWATTAMIE</v>
          </cell>
        </row>
        <row r="924">
          <cell r="C924" t="str">
            <v>UNION</v>
          </cell>
          <cell r="E924" t="str">
            <v>42-398</v>
          </cell>
          <cell r="F924" t="str">
            <v>HARDIN</v>
          </cell>
        </row>
        <row r="925">
          <cell r="C925" t="str">
            <v>UNIONVILLE</v>
          </cell>
          <cell r="E925" t="str">
            <v>04-026</v>
          </cell>
          <cell r="F925" t="str">
            <v>APPANOOSE</v>
          </cell>
        </row>
        <row r="926">
          <cell r="C926" t="str">
            <v>UNIVERSITY HEIGHTS</v>
          </cell>
          <cell r="E926" t="str">
            <v>52-491</v>
          </cell>
          <cell r="F926" t="str">
            <v>JOHNSON</v>
          </cell>
        </row>
        <row r="927">
          <cell r="C927" t="str">
            <v>UNIVERSITY PARK</v>
          </cell>
          <cell r="E927" t="str">
            <v>62-592</v>
          </cell>
          <cell r="F927" t="str">
            <v>MAHASKA</v>
          </cell>
        </row>
        <row r="928">
          <cell r="C928" t="str">
            <v>URBANA</v>
          </cell>
          <cell r="E928" t="str">
            <v>06-042</v>
          </cell>
          <cell r="F928" t="str">
            <v>BENTON</v>
          </cell>
        </row>
        <row r="929">
          <cell r="C929" t="str">
            <v>URBANDALE</v>
          </cell>
          <cell r="E929" t="str">
            <v>77-726</v>
          </cell>
          <cell r="F929" t="str">
            <v>POLK &amp; DALLAS</v>
          </cell>
        </row>
        <row r="930">
          <cell r="C930" t="str">
            <v>UTE</v>
          </cell>
          <cell r="E930" t="str">
            <v>67-639</v>
          </cell>
          <cell r="F930" t="str">
            <v>MONONA</v>
          </cell>
        </row>
        <row r="931">
          <cell r="C931" t="str">
            <v>VAIL</v>
          </cell>
          <cell r="E931" t="str">
            <v>24-226</v>
          </cell>
          <cell r="F931" t="str">
            <v>CRAWFORD</v>
          </cell>
        </row>
        <row r="932">
          <cell r="C932" t="str">
            <v>VALERIA</v>
          </cell>
          <cell r="E932" t="str">
            <v>50-474</v>
          </cell>
          <cell r="F932" t="str">
            <v>JASPER</v>
          </cell>
        </row>
        <row r="933">
          <cell r="C933" t="str">
            <v>VAN HORNE</v>
          </cell>
          <cell r="E933" t="str">
            <v>06-043</v>
          </cell>
          <cell r="F933" t="str">
            <v>BENTON</v>
          </cell>
        </row>
        <row r="934">
          <cell r="C934" t="str">
            <v>VAN METER</v>
          </cell>
          <cell r="E934" t="str">
            <v>25-239</v>
          </cell>
          <cell r="F934" t="str">
            <v>DALLAS</v>
          </cell>
        </row>
        <row r="935">
          <cell r="C935" t="str">
            <v>VAN WERT</v>
          </cell>
          <cell r="E935" t="str">
            <v>27-254</v>
          </cell>
          <cell r="F935" t="str">
            <v>DECATUR</v>
          </cell>
        </row>
        <row r="936">
          <cell r="C936" t="str">
            <v>VARINA</v>
          </cell>
          <cell r="E936" t="str">
            <v>76-711</v>
          </cell>
          <cell r="F936" t="str">
            <v>POCAHONTAS</v>
          </cell>
        </row>
        <row r="937">
          <cell r="C937" t="str">
            <v>VERDIC CITY</v>
          </cell>
          <cell r="E937" t="str">
            <v>51-957</v>
          </cell>
          <cell r="F937" t="str">
            <v>JEFFERSON</v>
          </cell>
        </row>
        <row r="938">
          <cell r="C938" t="str">
            <v>VENTURA</v>
          </cell>
          <cell r="E938" t="str">
            <v>17-152</v>
          </cell>
          <cell r="F938" t="str">
            <v>CERRO GORDO</v>
          </cell>
        </row>
        <row r="939">
          <cell r="C939" t="str">
            <v>VICTOR</v>
          </cell>
          <cell r="E939" t="str">
            <v>48-446</v>
          </cell>
          <cell r="F939" t="str">
            <v>IOWA &amp; POWESHIEK</v>
          </cell>
        </row>
        <row r="940">
          <cell r="C940" t="str">
            <v>VILLISCA</v>
          </cell>
          <cell r="E940" t="str">
            <v>69-649</v>
          </cell>
          <cell r="F940" t="str">
            <v>MONTGOMERY</v>
          </cell>
        </row>
        <row r="941">
          <cell r="C941" t="str">
            <v>VINCENT</v>
          </cell>
          <cell r="E941" t="str">
            <v>94-910</v>
          </cell>
          <cell r="F941" t="str">
            <v>WEBSTER</v>
          </cell>
        </row>
        <row r="942">
          <cell r="C942" t="str">
            <v>VINING</v>
          </cell>
          <cell r="E942" t="str">
            <v>86-836</v>
          </cell>
          <cell r="F942" t="str">
            <v>TAMA</v>
          </cell>
        </row>
        <row r="943">
          <cell r="C943" t="str">
            <v>VINTON</v>
          </cell>
          <cell r="E943" t="str">
            <v>06-044</v>
          </cell>
          <cell r="F943" t="str">
            <v>BENTON</v>
          </cell>
        </row>
        <row r="944">
          <cell r="C944" t="str">
            <v>VOLGA</v>
          </cell>
          <cell r="E944" t="str">
            <v>22-200</v>
          </cell>
          <cell r="F944" t="str">
            <v>CLAYTON</v>
          </cell>
        </row>
        <row r="945">
          <cell r="C945" t="str">
            <v>WADENA</v>
          </cell>
          <cell r="E945" t="str">
            <v>33-319</v>
          </cell>
          <cell r="F945" t="str">
            <v>FAYETTE</v>
          </cell>
        </row>
        <row r="946">
          <cell r="C946" t="str">
            <v>WAHPETON</v>
          </cell>
          <cell r="E946" t="str">
            <v>30-280</v>
          </cell>
          <cell r="F946" t="str">
            <v>DICKINSON</v>
          </cell>
        </row>
        <row r="947">
          <cell r="C947" t="str">
            <v>WALCOTT</v>
          </cell>
          <cell r="E947" t="str">
            <v>82-786</v>
          </cell>
          <cell r="F947" t="str">
            <v>SCOTT &amp; MUSCATINE</v>
          </cell>
        </row>
        <row r="948">
          <cell r="C948" t="str">
            <v>WALFORD</v>
          </cell>
          <cell r="E948" t="str">
            <v>06-045</v>
          </cell>
          <cell r="F948" t="str">
            <v>BENTON &amp; LINN</v>
          </cell>
        </row>
        <row r="949">
          <cell r="C949" t="str">
            <v>WALKER</v>
          </cell>
          <cell r="E949" t="str">
            <v>57-553</v>
          </cell>
          <cell r="F949" t="str">
            <v>LINN</v>
          </cell>
        </row>
        <row r="950">
          <cell r="C950" t="str">
            <v>WALL LAKE</v>
          </cell>
          <cell r="E950" t="str">
            <v>81-769</v>
          </cell>
          <cell r="F950" t="str">
            <v>SAC</v>
          </cell>
        </row>
        <row r="951">
          <cell r="C951" t="str">
            <v>WALLINGFORD</v>
          </cell>
          <cell r="E951" t="str">
            <v>32-308</v>
          </cell>
          <cell r="F951" t="str">
            <v>EMMET</v>
          </cell>
        </row>
        <row r="952">
          <cell r="C952" t="str">
            <v>WALNUT</v>
          </cell>
          <cell r="E952" t="str">
            <v>78-742</v>
          </cell>
          <cell r="F952" t="str">
            <v>POTTAWATTAMIE</v>
          </cell>
        </row>
        <row r="953">
          <cell r="C953" t="str">
            <v>WAPELLO</v>
          </cell>
          <cell r="E953" t="str">
            <v>58-562</v>
          </cell>
          <cell r="F953" t="str">
            <v>LOUISA</v>
          </cell>
        </row>
        <row r="954">
          <cell r="C954" t="str">
            <v>WASHINGTON</v>
          </cell>
          <cell r="E954" t="str">
            <v>92-887</v>
          </cell>
          <cell r="F954" t="str">
            <v>WASHINGTON</v>
          </cell>
        </row>
        <row r="955">
          <cell r="C955" t="str">
            <v>WASHTA</v>
          </cell>
          <cell r="E955" t="str">
            <v>18-160</v>
          </cell>
          <cell r="F955" t="str">
            <v>CHEROKEE</v>
          </cell>
        </row>
        <row r="956">
          <cell r="C956" t="str">
            <v>WATERLOO</v>
          </cell>
          <cell r="E956" t="str">
            <v>07-054</v>
          </cell>
          <cell r="F956" t="str">
            <v>BLACK HAWK</v>
          </cell>
        </row>
        <row r="957">
          <cell r="C957" t="str">
            <v>WATERVILLE</v>
          </cell>
          <cell r="E957" t="str">
            <v>03-014</v>
          </cell>
          <cell r="F957" t="str">
            <v>ALLAMAKEE</v>
          </cell>
        </row>
        <row r="958">
          <cell r="C958" t="str">
            <v>WAUCOMA</v>
          </cell>
          <cell r="E958" t="str">
            <v>33-320</v>
          </cell>
          <cell r="F958" t="str">
            <v>FAYETTE</v>
          </cell>
        </row>
        <row r="959">
          <cell r="C959" t="str">
            <v>WAUKEE</v>
          </cell>
          <cell r="E959" t="str">
            <v>25-240</v>
          </cell>
          <cell r="F959" t="str">
            <v>DALLAS</v>
          </cell>
        </row>
        <row r="960">
          <cell r="C960" t="str">
            <v>WAUKON</v>
          </cell>
          <cell r="E960" t="str">
            <v>03-015</v>
          </cell>
          <cell r="F960" t="str">
            <v>ALLAMAKEE</v>
          </cell>
        </row>
        <row r="961">
          <cell r="C961" t="str">
            <v>WAVERLY</v>
          </cell>
          <cell r="E961" t="str">
            <v>09-071</v>
          </cell>
          <cell r="F961" t="str">
            <v>BREMER</v>
          </cell>
        </row>
        <row r="962">
          <cell r="C962" t="str">
            <v>WAYLAND</v>
          </cell>
          <cell r="E962" t="str">
            <v>44-418</v>
          </cell>
          <cell r="F962" t="str">
            <v>HENRY</v>
          </cell>
        </row>
        <row r="963">
          <cell r="C963" t="str">
            <v>WEBB</v>
          </cell>
          <cell r="E963" t="str">
            <v>21-181</v>
          </cell>
          <cell r="F963" t="str">
            <v>CLAY</v>
          </cell>
        </row>
        <row r="964">
          <cell r="C964" t="str">
            <v>WEBSTER</v>
          </cell>
          <cell r="E964" t="str">
            <v>54-515</v>
          </cell>
          <cell r="F964" t="str">
            <v>KEOKUK</v>
          </cell>
        </row>
        <row r="965">
          <cell r="C965" t="str">
            <v>WEBSTER CITY</v>
          </cell>
          <cell r="E965" t="str">
            <v>40-378</v>
          </cell>
          <cell r="F965" t="str">
            <v>HAMILTON</v>
          </cell>
        </row>
        <row r="966">
          <cell r="C966" t="str">
            <v>WELDON</v>
          </cell>
          <cell r="E966" t="str">
            <v>27-255</v>
          </cell>
          <cell r="F966" t="str">
            <v>DECATUR</v>
          </cell>
        </row>
        <row r="967">
          <cell r="C967" t="str">
            <v>WELLMAN</v>
          </cell>
          <cell r="E967" t="str">
            <v>92-888</v>
          </cell>
          <cell r="F967" t="str">
            <v>WASHINGTON</v>
          </cell>
        </row>
        <row r="968">
          <cell r="C968" t="str">
            <v>WELLSBURG</v>
          </cell>
          <cell r="E968" t="str">
            <v>38-361</v>
          </cell>
          <cell r="F968" t="str">
            <v>GRUNDY</v>
          </cell>
        </row>
        <row r="969">
          <cell r="C969" t="str">
            <v>WELTON</v>
          </cell>
          <cell r="E969" t="str">
            <v>23-213</v>
          </cell>
          <cell r="F969" t="str">
            <v>CLINTON</v>
          </cell>
        </row>
        <row r="970">
          <cell r="C970" t="str">
            <v>WESLEY</v>
          </cell>
          <cell r="E970" t="str">
            <v>55-527</v>
          </cell>
          <cell r="F970" t="str">
            <v>KOSSUTH</v>
          </cell>
        </row>
        <row r="971">
          <cell r="C971" t="str">
            <v>WEST BEND</v>
          </cell>
          <cell r="E971" t="str">
            <v>74-691</v>
          </cell>
          <cell r="F971" t="str">
            <v xml:space="preserve">PALO ALTO &amp; KOSSUTH </v>
          </cell>
        </row>
        <row r="972">
          <cell r="C972" t="str">
            <v>WEST BRANCH</v>
          </cell>
          <cell r="E972" t="str">
            <v>16-142</v>
          </cell>
          <cell r="F972" t="str">
            <v xml:space="preserve">CEDAR &amp; JOHNSON </v>
          </cell>
        </row>
        <row r="973">
          <cell r="C973" t="str">
            <v>WEST BURLINGTON</v>
          </cell>
          <cell r="E973" t="str">
            <v>29-271</v>
          </cell>
          <cell r="F973" t="str">
            <v>DES MOINES</v>
          </cell>
        </row>
        <row r="974">
          <cell r="C974" t="str">
            <v>WEST CHESTER</v>
          </cell>
          <cell r="E974" t="str">
            <v>92-889</v>
          </cell>
          <cell r="F974" t="str">
            <v>WASHINGTON</v>
          </cell>
        </row>
        <row r="975">
          <cell r="C975" t="str">
            <v>WEST DES MOINES</v>
          </cell>
          <cell r="E975" t="str">
            <v>77-727</v>
          </cell>
          <cell r="F975" t="str">
            <v>POLK, DALLAS, WARREN, &amp; MADISON</v>
          </cell>
        </row>
        <row r="976">
          <cell r="C976" t="str">
            <v>WEST LIBERTY</v>
          </cell>
          <cell r="E976" t="str">
            <v>70-656</v>
          </cell>
          <cell r="F976" t="str">
            <v>MUSCATINE</v>
          </cell>
        </row>
        <row r="977">
          <cell r="C977" t="str">
            <v>WEST OKOBOJI</v>
          </cell>
          <cell r="E977" t="str">
            <v>30-281</v>
          </cell>
          <cell r="F977" t="str">
            <v>DICKINSON</v>
          </cell>
        </row>
        <row r="978">
          <cell r="C978" t="str">
            <v>WEST POINT</v>
          </cell>
          <cell r="E978" t="str">
            <v>56-536</v>
          </cell>
          <cell r="F978" t="str">
            <v>LEE</v>
          </cell>
        </row>
        <row r="979">
          <cell r="C979" t="str">
            <v>WEST UNION</v>
          </cell>
          <cell r="E979" t="str">
            <v>33-322</v>
          </cell>
          <cell r="F979" t="str">
            <v>FAYETTE</v>
          </cell>
        </row>
        <row r="980">
          <cell r="C980" t="str">
            <v>WESTFIELD</v>
          </cell>
          <cell r="E980" t="str">
            <v>75-702</v>
          </cell>
          <cell r="F980" t="str">
            <v>PLYMOUTH</v>
          </cell>
        </row>
        <row r="981">
          <cell r="C981" t="str">
            <v>WESTGATE</v>
          </cell>
          <cell r="E981" t="str">
            <v>33-321</v>
          </cell>
          <cell r="F981" t="str">
            <v>FAYETTE</v>
          </cell>
        </row>
        <row r="982">
          <cell r="C982" t="str">
            <v>WESTPHALIA</v>
          </cell>
          <cell r="E982" t="str">
            <v>83-797</v>
          </cell>
          <cell r="F982" t="str">
            <v>SHELBY</v>
          </cell>
        </row>
        <row r="983">
          <cell r="C983" t="str">
            <v>WESTSIDE</v>
          </cell>
          <cell r="E983" t="str">
            <v>24-227</v>
          </cell>
          <cell r="F983" t="str">
            <v>CRAWFORD</v>
          </cell>
        </row>
        <row r="984">
          <cell r="C984" t="str">
            <v>WESTWOOD</v>
          </cell>
          <cell r="E984" t="str">
            <v>44-956</v>
          </cell>
          <cell r="F984" t="str">
            <v>HENRY</v>
          </cell>
        </row>
        <row r="985">
          <cell r="C985" t="str">
            <v>WHAT CHEER</v>
          </cell>
          <cell r="E985" t="str">
            <v>54-516</v>
          </cell>
          <cell r="F985" t="str">
            <v>KEOKUK</v>
          </cell>
        </row>
        <row r="986">
          <cell r="C986" t="str">
            <v>WHEATLAND</v>
          </cell>
          <cell r="E986" t="str">
            <v>23-214</v>
          </cell>
          <cell r="F986" t="str">
            <v>CLINTON</v>
          </cell>
        </row>
        <row r="987">
          <cell r="C987" t="str">
            <v>WHITING</v>
          </cell>
          <cell r="E987" t="str">
            <v>67-640</v>
          </cell>
          <cell r="F987" t="str">
            <v>MONONA</v>
          </cell>
        </row>
        <row r="988">
          <cell r="C988" t="str">
            <v>WHITTEMORE</v>
          </cell>
          <cell r="E988" t="str">
            <v>55-528</v>
          </cell>
          <cell r="F988" t="str">
            <v>KOSSUTH</v>
          </cell>
        </row>
        <row r="989">
          <cell r="C989" t="str">
            <v>WHITTEN</v>
          </cell>
          <cell r="E989" t="str">
            <v>42-399</v>
          </cell>
          <cell r="F989" t="str">
            <v>HARDIN</v>
          </cell>
        </row>
        <row r="990">
          <cell r="C990" t="str">
            <v>WILLEY</v>
          </cell>
          <cell r="E990" t="str">
            <v>14-126</v>
          </cell>
          <cell r="F990" t="str">
            <v>CARROLL</v>
          </cell>
        </row>
        <row r="991">
          <cell r="C991" t="str">
            <v>WILLIAMS</v>
          </cell>
          <cell r="E991" t="str">
            <v>40-379</v>
          </cell>
          <cell r="F991" t="str">
            <v>HAMILTON</v>
          </cell>
        </row>
        <row r="992">
          <cell r="C992" t="str">
            <v>WILLIAMSBURG</v>
          </cell>
          <cell r="E992" t="str">
            <v>48-447</v>
          </cell>
          <cell r="F992" t="str">
            <v>IOWA</v>
          </cell>
        </row>
        <row r="993">
          <cell r="C993" t="str">
            <v>WILLIAMSON</v>
          </cell>
          <cell r="E993" t="str">
            <v>59-567</v>
          </cell>
          <cell r="F993" t="str">
            <v>LUCAS</v>
          </cell>
        </row>
        <row r="994">
          <cell r="C994" t="str">
            <v>WILTON</v>
          </cell>
          <cell r="E994" t="str">
            <v>70-657</v>
          </cell>
          <cell r="F994" t="str">
            <v xml:space="preserve">MUSCATINE &amp; CEDAR </v>
          </cell>
        </row>
        <row r="995">
          <cell r="C995" t="str">
            <v>WINDSOR HEIGHTS</v>
          </cell>
          <cell r="E995" t="str">
            <v>77-728</v>
          </cell>
          <cell r="F995" t="str">
            <v>POLK</v>
          </cell>
        </row>
        <row r="996">
          <cell r="C996" t="str">
            <v>WINFIELD</v>
          </cell>
          <cell r="E996" t="str">
            <v>44-419</v>
          </cell>
          <cell r="F996" t="str">
            <v>HENRY</v>
          </cell>
        </row>
        <row r="997">
          <cell r="C997" t="str">
            <v>WINTERSET</v>
          </cell>
          <cell r="E997" t="str">
            <v>61-583</v>
          </cell>
          <cell r="F997" t="str">
            <v>MADISON</v>
          </cell>
        </row>
        <row r="998">
          <cell r="C998" t="str">
            <v>WINTHROP</v>
          </cell>
          <cell r="E998" t="str">
            <v>10-082</v>
          </cell>
          <cell r="F998" t="str">
            <v>BUCHANAN</v>
          </cell>
        </row>
        <row r="999">
          <cell r="C999" t="str">
            <v>WIOTA</v>
          </cell>
          <cell r="E999" t="str">
            <v>15-134</v>
          </cell>
          <cell r="F999" t="str">
            <v>CASS</v>
          </cell>
        </row>
        <row r="1000">
          <cell r="C1000" t="str">
            <v>WODEN</v>
          </cell>
          <cell r="E1000" t="str">
            <v>41-387</v>
          </cell>
          <cell r="F1000" t="str">
            <v>HANCOCK</v>
          </cell>
        </row>
        <row r="1001">
          <cell r="C1001" t="str">
            <v>WOODBINE</v>
          </cell>
          <cell r="E1001" t="str">
            <v>43-409</v>
          </cell>
          <cell r="F1001" t="str">
            <v>HARRISON</v>
          </cell>
        </row>
        <row r="1002">
          <cell r="C1002" t="str">
            <v>WOODBURN</v>
          </cell>
          <cell r="E1002" t="str">
            <v>20-171</v>
          </cell>
          <cell r="F1002" t="str">
            <v>CLARKE</v>
          </cell>
        </row>
        <row r="1003">
          <cell r="C1003" t="str">
            <v>WOODWARD</v>
          </cell>
          <cell r="E1003" t="str">
            <v>25-241</v>
          </cell>
          <cell r="F1003" t="str">
            <v>DALLAS</v>
          </cell>
        </row>
        <row r="1004">
          <cell r="C1004" t="str">
            <v>WOOLSTOCK</v>
          </cell>
          <cell r="E1004" t="str">
            <v>99-955</v>
          </cell>
          <cell r="F1004" t="str">
            <v>WRIGHT</v>
          </cell>
        </row>
        <row r="1005">
          <cell r="C1005" t="str">
            <v>WORTHINGTON</v>
          </cell>
          <cell r="E1005" t="str">
            <v>31-301</v>
          </cell>
          <cell r="F1005" t="str">
            <v>DUBUQUE</v>
          </cell>
        </row>
        <row r="1006">
          <cell r="C1006" t="str">
            <v>WYOMING</v>
          </cell>
          <cell r="E1006" t="str">
            <v>53-500</v>
          </cell>
          <cell r="F1006" t="str">
            <v>JONES</v>
          </cell>
        </row>
        <row r="1007">
          <cell r="C1007" t="str">
            <v>YALE</v>
          </cell>
          <cell r="E1007" t="str">
            <v>39-370</v>
          </cell>
          <cell r="F1007" t="str">
            <v>GUTHRIE</v>
          </cell>
        </row>
        <row r="1008">
          <cell r="C1008" t="str">
            <v>YETTER</v>
          </cell>
          <cell r="E1008" t="str">
            <v>13-113</v>
          </cell>
          <cell r="F1008" t="str">
            <v>CALHOUN</v>
          </cell>
        </row>
        <row r="1009">
          <cell r="C1009" t="str">
            <v>YORKTOWN</v>
          </cell>
          <cell r="E1009" t="str">
            <v>73-682</v>
          </cell>
          <cell r="F1009" t="str">
            <v>PAGE</v>
          </cell>
        </row>
        <row r="1010">
          <cell r="C1010" t="str">
            <v>ZEARING</v>
          </cell>
          <cell r="E1010" t="str">
            <v>85-824</v>
          </cell>
          <cell r="F1010" t="str">
            <v>STORY</v>
          </cell>
        </row>
        <row r="1011">
          <cell r="C1011" t="str">
            <v>ZWINGLE</v>
          </cell>
          <cell r="E1011" t="str">
            <v>31-302</v>
          </cell>
          <cell r="F1011" t="str">
            <v xml:space="preserve">DUBUQUE &amp; JACKSON </v>
          </cell>
        </row>
        <row r="1015">
          <cell r="B1015" t="str">
            <v>ACKLEY</v>
          </cell>
          <cell r="C1015">
            <v>1809</v>
          </cell>
          <cell r="D1015">
            <v>1589</v>
          </cell>
        </row>
        <row r="1016">
          <cell r="B1016" t="str">
            <v>ACKWORTH</v>
          </cell>
          <cell r="C1016">
            <v>85</v>
          </cell>
          <cell r="D1016">
            <v>83</v>
          </cell>
        </row>
        <row r="1017">
          <cell r="B1017" t="str">
            <v>ADAIR</v>
          </cell>
          <cell r="C1017">
            <v>839</v>
          </cell>
          <cell r="D1017">
            <v>781</v>
          </cell>
        </row>
        <row r="1018">
          <cell r="B1018" t="str">
            <v>ADEL</v>
          </cell>
          <cell r="C1018">
            <v>3435</v>
          </cell>
          <cell r="D1018">
            <v>3682</v>
          </cell>
        </row>
        <row r="1019">
          <cell r="B1019" t="str">
            <v>AFTON</v>
          </cell>
          <cell r="C1019">
            <v>917</v>
          </cell>
          <cell r="D1019">
            <v>845</v>
          </cell>
        </row>
        <row r="1020">
          <cell r="B1020" t="str">
            <v>AGENCY</v>
          </cell>
          <cell r="C1020">
            <v>622</v>
          </cell>
          <cell r="D1020">
            <v>638</v>
          </cell>
        </row>
        <row r="1021">
          <cell r="B1021" t="str">
            <v>AINSWORTH</v>
          </cell>
          <cell r="C1021">
            <v>524</v>
          </cell>
          <cell r="D1021">
            <v>567</v>
          </cell>
        </row>
        <row r="1022">
          <cell r="B1022" t="str">
            <v>AKRON</v>
          </cell>
          <cell r="C1022">
            <v>1489</v>
          </cell>
          <cell r="D1022">
            <v>1486</v>
          </cell>
        </row>
        <row r="1023">
          <cell r="B1023" t="str">
            <v>ALBERT CITY</v>
          </cell>
          <cell r="C1023">
            <v>709</v>
          </cell>
          <cell r="D1023">
            <v>699</v>
          </cell>
        </row>
        <row r="1024">
          <cell r="B1024" t="str">
            <v>ALBIA</v>
          </cell>
          <cell r="C1024">
            <v>3706</v>
          </cell>
          <cell r="D1024">
            <v>3766</v>
          </cell>
        </row>
        <row r="1025">
          <cell r="B1025" t="str">
            <v>ALBION</v>
          </cell>
          <cell r="C1025">
            <v>592</v>
          </cell>
          <cell r="D1025">
            <v>505</v>
          </cell>
        </row>
        <row r="1026">
          <cell r="B1026" t="str">
            <v>ALBURNETT</v>
          </cell>
          <cell r="C1026">
            <v>559</v>
          </cell>
          <cell r="D1026">
            <v>673</v>
          </cell>
        </row>
        <row r="1027">
          <cell r="B1027" t="str">
            <v>ALDEN</v>
          </cell>
          <cell r="C1027">
            <v>904</v>
          </cell>
          <cell r="D1027">
            <v>787</v>
          </cell>
        </row>
        <row r="1028">
          <cell r="B1028" t="str">
            <v>ALEXANDER</v>
          </cell>
          <cell r="C1028">
            <v>165</v>
          </cell>
          <cell r="D1028">
            <v>175</v>
          </cell>
        </row>
        <row r="1029">
          <cell r="B1029" t="str">
            <v>ALGONA</v>
          </cell>
          <cell r="C1029">
            <v>5741</v>
          </cell>
          <cell r="D1029">
            <v>5560</v>
          </cell>
        </row>
        <row r="1030">
          <cell r="B1030" t="str">
            <v>ALLEMAN</v>
          </cell>
          <cell r="C1030">
            <v>439</v>
          </cell>
          <cell r="D1030">
            <v>432</v>
          </cell>
        </row>
        <row r="1031">
          <cell r="B1031" t="str">
            <v>ALLERTON</v>
          </cell>
          <cell r="C1031">
            <v>559</v>
          </cell>
          <cell r="D1031">
            <v>501</v>
          </cell>
        </row>
        <row r="1032">
          <cell r="B1032" t="str">
            <v>ALLISON</v>
          </cell>
          <cell r="C1032">
            <v>1006</v>
          </cell>
          <cell r="D1032">
            <v>1029</v>
          </cell>
        </row>
        <row r="1033">
          <cell r="B1033" t="str">
            <v>ALTA</v>
          </cell>
          <cell r="C1033">
            <v>1865</v>
          </cell>
          <cell r="D1033">
            <v>1883</v>
          </cell>
        </row>
        <row r="1034">
          <cell r="B1034" t="str">
            <v>ALTA VISTA</v>
          </cell>
          <cell r="C1034">
            <v>286</v>
          </cell>
          <cell r="D1034">
            <v>266</v>
          </cell>
        </row>
        <row r="1035">
          <cell r="B1035" t="str">
            <v>ALTON</v>
          </cell>
          <cell r="C1035">
            <v>1095</v>
          </cell>
          <cell r="D1035">
            <v>1216</v>
          </cell>
        </row>
        <row r="1036">
          <cell r="B1036" t="str">
            <v>ALTOONA</v>
          </cell>
          <cell r="C1036">
            <v>10345</v>
          </cell>
          <cell r="D1036">
            <v>14541</v>
          </cell>
        </row>
        <row r="1037">
          <cell r="B1037" t="str">
            <v>ALVORD</v>
          </cell>
          <cell r="C1037">
            <v>187</v>
          </cell>
          <cell r="D1037">
            <v>196</v>
          </cell>
        </row>
        <row r="1038">
          <cell r="B1038" t="str">
            <v>AMES</v>
          </cell>
          <cell r="C1038">
            <v>50731</v>
          </cell>
          <cell r="D1038">
            <v>58965</v>
          </cell>
        </row>
        <row r="1039">
          <cell r="B1039" t="str">
            <v>ANAMOSA</v>
          </cell>
          <cell r="C1039">
            <v>5494</v>
          </cell>
          <cell r="D1039">
            <v>5533</v>
          </cell>
        </row>
        <row r="1040">
          <cell r="B1040" t="str">
            <v>ANDOVER</v>
          </cell>
          <cell r="C1040">
            <v>87</v>
          </cell>
          <cell r="D1040">
            <v>103</v>
          </cell>
        </row>
        <row r="1041">
          <cell r="B1041" t="str">
            <v>ANDREW</v>
          </cell>
          <cell r="C1041">
            <v>460</v>
          </cell>
          <cell r="D1041">
            <v>434</v>
          </cell>
        </row>
        <row r="1042">
          <cell r="B1042" t="str">
            <v>ANITA</v>
          </cell>
          <cell r="C1042">
            <v>1049</v>
          </cell>
          <cell r="D1042">
            <v>972</v>
          </cell>
        </row>
        <row r="1043">
          <cell r="B1043" t="str">
            <v>ANKENY</v>
          </cell>
          <cell r="C1043">
            <v>27117</v>
          </cell>
          <cell r="D1043">
            <v>45582</v>
          </cell>
        </row>
        <row r="1044">
          <cell r="B1044" t="str">
            <v>ANTHON</v>
          </cell>
          <cell r="C1044">
            <v>649</v>
          </cell>
          <cell r="D1044">
            <v>565</v>
          </cell>
        </row>
        <row r="1045">
          <cell r="B1045" t="str">
            <v>APLINGTON</v>
          </cell>
          <cell r="C1045">
            <v>1054</v>
          </cell>
          <cell r="D1045">
            <v>1128</v>
          </cell>
        </row>
        <row r="1046">
          <cell r="B1046" t="str">
            <v>ARCADIA</v>
          </cell>
          <cell r="C1046">
            <v>443</v>
          </cell>
          <cell r="D1046">
            <v>484</v>
          </cell>
        </row>
        <row r="1047">
          <cell r="B1047" t="str">
            <v>ARCHER</v>
          </cell>
          <cell r="C1047">
            <v>126</v>
          </cell>
          <cell r="D1047">
            <v>131</v>
          </cell>
        </row>
        <row r="1048">
          <cell r="B1048" t="str">
            <v>AREDALE</v>
          </cell>
          <cell r="C1048">
            <v>89</v>
          </cell>
          <cell r="D1048">
            <v>74</v>
          </cell>
        </row>
        <row r="1049">
          <cell r="B1049" t="str">
            <v>ARION</v>
          </cell>
          <cell r="C1049">
            <v>136</v>
          </cell>
          <cell r="D1049">
            <v>108</v>
          </cell>
        </row>
        <row r="1050">
          <cell r="B1050" t="str">
            <v>ARISPE</v>
          </cell>
          <cell r="C1050">
            <v>89</v>
          </cell>
          <cell r="D1050">
            <v>100</v>
          </cell>
        </row>
        <row r="1051">
          <cell r="B1051" t="str">
            <v>ARLINGTON</v>
          </cell>
          <cell r="C1051">
            <v>490</v>
          </cell>
          <cell r="D1051">
            <v>429</v>
          </cell>
        </row>
        <row r="1052">
          <cell r="B1052" t="str">
            <v>ARMSTRONG</v>
          </cell>
          <cell r="C1052">
            <v>979</v>
          </cell>
          <cell r="D1052">
            <v>926</v>
          </cell>
        </row>
        <row r="1053">
          <cell r="B1053" t="str">
            <v>ARNOLDS PARK</v>
          </cell>
          <cell r="C1053">
            <v>1162</v>
          </cell>
          <cell r="D1053">
            <v>1126</v>
          </cell>
        </row>
        <row r="1054">
          <cell r="B1054" t="str">
            <v>ARTHUR</v>
          </cell>
          <cell r="C1054">
            <v>245</v>
          </cell>
          <cell r="D1054">
            <v>206</v>
          </cell>
        </row>
        <row r="1055">
          <cell r="B1055" t="str">
            <v>ASBURY</v>
          </cell>
          <cell r="C1055">
            <v>2450</v>
          </cell>
          <cell r="D1055">
            <v>4357</v>
          </cell>
        </row>
        <row r="1056">
          <cell r="B1056" t="str">
            <v>ASHTON</v>
          </cell>
          <cell r="C1056">
            <v>461</v>
          </cell>
          <cell r="D1056">
            <v>458</v>
          </cell>
        </row>
        <row r="1057">
          <cell r="B1057" t="str">
            <v>ASPINWALL</v>
          </cell>
          <cell r="C1057">
            <v>58</v>
          </cell>
          <cell r="D1057">
            <v>40</v>
          </cell>
        </row>
        <row r="1058">
          <cell r="B1058" t="str">
            <v>ATALISSA</v>
          </cell>
          <cell r="C1058">
            <v>283</v>
          </cell>
          <cell r="D1058">
            <v>311</v>
          </cell>
        </row>
        <row r="1059">
          <cell r="B1059" t="str">
            <v>ATHELSTAN</v>
          </cell>
          <cell r="C1059" t="e">
            <v>#N/A</v>
          </cell>
          <cell r="D1059">
            <v>19</v>
          </cell>
        </row>
        <row r="1060">
          <cell r="B1060" t="str">
            <v>ATKINS</v>
          </cell>
          <cell r="C1060">
            <v>977</v>
          </cell>
          <cell r="D1060">
            <v>1670</v>
          </cell>
        </row>
        <row r="1061">
          <cell r="B1061" t="str">
            <v>ATLANTIC</v>
          </cell>
          <cell r="C1061">
            <v>7257</v>
          </cell>
          <cell r="D1061">
            <v>7112</v>
          </cell>
        </row>
        <row r="1062">
          <cell r="B1062" t="str">
            <v>AUBURN</v>
          </cell>
          <cell r="C1062">
            <v>296</v>
          </cell>
          <cell r="D1062">
            <v>322</v>
          </cell>
        </row>
        <row r="1063">
          <cell r="B1063" t="str">
            <v>AUDUBON</v>
          </cell>
          <cell r="C1063">
            <v>2382</v>
          </cell>
          <cell r="D1063">
            <v>2176</v>
          </cell>
        </row>
        <row r="1064">
          <cell r="B1064" t="str">
            <v>AURELIA</v>
          </cell>
          <cell r="C1064">
            <v>1062</v>
          </cell>
          <cell r="D1064">
            <v>1036</v>
          </cell>
        </row>
        <row r="1065">
          <cell r="B1065" t="str">
            <v>AURORA</v>
          </cell>
          <cell r="C1065">
            <v>194</v>
          </cell>
          <cell r="D1065">
            <v>185</v>
          </cell>
        </row>
        <row r="1066">
          <cell r="B1066" t="str">
            <v>AVOCA</v>
          </cell>
          <cell r="C1066">
            <v>1610</v>
          </cell>
          <cell r="D1066">
            <v>1506</v>
          </cell>
        </row>
        <row r="1067">
          <cell r="B1067" t="str">
            <v>AYRSHIRE</v>
          </cell>
          <cell r="C1067">
            <v>202</v>
          </cell>
          <cell r="D1067">
            <v>143</v>
          </cell>
        </row>
        <row r="1068">
          <cell r="B1068" t="str">
            <v>BADGER</v>
          </cell>
          <cell r="C1068">
            <v>610</v>
          </cell>
          <cell r="D1068">
            <v>561</v>
          </cell>
        </row>
        <row r="1069">
          <cell r="B1069" t="str">
            <v>BAGLEY</v>
          </cell>
          <cell r="C1069">
            <v>354</v>
          </cell>
          <cell r="D1069">
            <v>303</v>
          </cell>
        </row>
        <row r="1070">
          <cell r="B1070" t="str">
            <v>BALDWIN</v>
          </cell>
          <cell r="C1070">
            <v>127</v>
          </cell>
          <cell r="D1070">
            <v>109</v>
          </cell>
        </row>
        <row r="1071">
          <cell r="B1071" t="str">
            <v>BALLTOWN</v>
          </cell>
          <cell r="C1071">
            <v>73</v>
          </cell>
          <cell r="D1071">
            <v>68</v>
          </cell>
        </row>
        <row r="1072">
          <cell r="B1072" t="str">
            <v>BANCROFT</v>
          </cell>
          <cell r="C1072">
            <v>808</v>
          </cell>
          <cell r="D1072">
            <v>732</v>
          </cell>
        </row>
        <row r="1073">
          <cell r="B1073" t="str">
            <v>BANKSTON</v>
          </cell>
          <cell r="C1073">
            <v>27</v>
          </cell>
          <cell r="D1073">
            <v>25</v>
          </cell>
        </row>
        <row r="1074">
          <cell r="B1074" t="str">
            <v>BARNES CITY</v>
          </cell>
          <cell r="C1074">
            <v>201</v>
          </cell>
          <cell r="D1074">
            <v>176</v>
          </cell>
        </row>
        <row r="1075">
          <cell r="B1075" t="str">
            <v>BARNUM</v>
          </cell>
          <cell r="C1075">
            <v>195</v>
          </cell>
          <cell r="D1075">
            <v>191</v>
          </cell>
        </row>
        <row r="1076">
          <cell r="B1076" t="str">
            <v>BASSETT</v>
          </cell>
          <cell r="C1076">
            <v>74</v>
          </cell>
          <cell r="D1076">
            <v>66</v>
          </cell>
        </row>
        <row r="1077">
          <cell r="B1077" t="str">
            <v>BATAVIA</v>
          </cell>
          <cell r="C1077">
            <v>500</v>
          </cell>
          <cell r="D1077">
            <v>499</v>
          </cell>
        </row>
        <row r="1078">
          <cell r="B1078" t="str">
            <v>BATTLE CREEK</v>
          </cell>
          <cell r="C1078">
            <v>743</v>
          </cell>
          <cell r="D1078">
            <v>713</v>
          </cell>
        </row>
        <row r="1079">
          <cell r="B1079" t="str">
            <v>BAXTER</v>
          </cell>
          <cell r="C1079">
            <v>1052</v>
          </cell>
          <cell r="D1079">
            <v>1101</v>
          </cell>
        </row>
        <row r="1080">
          <cell r="B1080" t="str">
            <v>BAYARD</v>
          </cell>
          <cell r="C1080">
            <v>536</v>
          </cell>
          <cell r="D1080">
            <v>471</v>
          </cell>
        </row>
        <row r="1081">
          <cell r="B1081" t="str">
            <v>BEACON</v>
          </cell>
          <cell r="C1081">
            <v>518</v>
          </cell>
          <cell r="D1081">
            <v>494</v>
          </cell>
        </row>
        <row r="1082">
          <cell r="B1082" t="str">
            <v>BEACONSFIELD</v>
          </cell>
          <cell r="C1082">
            <v>11</v>
          </cell>
          <cell r="D1082">
            <v>15</v>
          </cell>
        </row>
        <row r="1083">
          <cell r="B1083" t="str">
            <v>BEAMAN</v>
          </cell>
          <cell r="C1083">
            <v>210</v>
          </cell>
          <cell r="D1083">
            <v>191</v>
          </cell>
        </row>
        <row r="1084">
          <cell r="B1084" t="str">
            <v>BEAVER</v>
          </cell>
          <cell r="C1084">
            <v>53</v>
          </cell>
          <cell r="D1084">
            <v>48</v>
          </cell>
        </row>
        <row r="1085">
          <cell r="B1085" t="str">
            <v>BEDFORD</v>
          </cell>
          <cell r="C1085">
            <v>1620</v>
          </cell>
          <cell r="D1085">
            <v>1440</v>
          </cell>
        </row>
        <row r="1086">
          <cell r="B1086" t="str">
            <v>BELLE PLAINE</v>
          </cell>
          <cell r="C1086">
            <v>2878</v>
          </cell>
          <cell r="D1086">
            <v>2534</v>
          </cell>
        </row>
        <row r="1087">
          <cell r="B1087" t="str">
            <v>BELLEVUE</v>
          </cell>
          <cell r="C1087">
            <v>2350</v>
          </cell>
          <cell r="D1087">
            <v>2191</v>
          </cell>
        </row>
        <row r="1088">
          <cell r="B1088" t="str">
            <v>BELMOND</v>
          </cell>
          <cell r="C1088">
            <v>2560</v>
          </cell>
          <cell r="D1088">
            <v>2376</v>
          </cell>
        </row>
        <row r="1089">
          <cell r="B1089" t="str">
            <v>BENNETT</v>
          </cell>
          <cell r="C1089">
            <v>395</v>
          </cell>
          <cell r="D1089">
            <v>405</v>
          </cell>
        </row>
        <row r="1090">
          <cell r="B1090" t="str">
            <v>BENTON</v>
          </cell>
          <cell r="C1090">
            <v>40</v>
          </cell>
          <cell r="D1090">
            <v>41</v>
          </cell>
        </row>
        <row r="1091">
          <cell r="B1091" t="str">
            <v>BERKLEY</v>
          </cell>
          <cell r="C1091">
            <v>24</v>
          </cell>
          <cell r="D1091">
            <v>32</v>
          </cell>
        </row>
        <row r="1092">
          <cell r="B1092" t="str">
            <v>BERNARD</v>
          </cell>
          <cell r="C1092">
            <v>97</v>
          </cell>
          <cell r="D1092">
            <v>112</v>
          </cell>
        </row>
        <row r="1093">
          <cell r="B1093" t="str">
            <v>BERTRAM</v>
          </cell>
          <cell r="C1093">
            <v>681</v>
          </cell>
          <cell r="D1093">
            <v>294</v>
          </cell>
        </row>
        <row r="1094">
          <cell r="B1094" t="str">
            <v>BETTENDORF</v>
          </cell>
          <cell r="C1094">
            <v>31275</v>
          </cell>
          <cell r="D1094">
            <v>33217</v>
          </cell>
        </row>
        <row r="1095">
          <cell r="B1095" t="str">
            <v>BEVINGTON</v>
          </cell>
          <cell r="C1095">
            <v>58</v>
          </cell>
          <cell r="D1095">
            <v>63</v>
          </cell>
        </row>
        <row r="1096">
          <cell r="B1096" t="str">
            <v>BIRMINGHAM</v>
          </cell>
          <cell r="C1096">
            <v>423</v>
          </cell>
          <cell r="D1096">
            <v>448</v>
          </cell>
        </row>
        <row r="1097">
          <cell r="B1097" t="str">
            <v>BLAIRSBURG</v>
          </cell>
          <cell r="C1097">
            <v>235</v>
          </cell>
          <cell r="D1097">
            <v>215</v>
          </cell>
        </row>
        <row r="1098">
          <cell r="B1098" t="str">
            <v>BLAIRSTOWN</v>
          </cell>
          <cell r="C1098">
            <v>682</v>
          </cell>
          <cell r="D1098">
            <v>692</v>
          </cell>
        </row>
        <row r="1099">
          <cell r="B1099" t="str">
            <v>BLAKESBURG</v>
          </cell>
          <cell r="C1099">
            <v>374</v>
          </cell>
          <cell r="D1099">
            <v>296</v>
          </cell>
        </row>
        <row r="1100">
          <cell r="B1100" t="str">
            <v>BLANCHARD</v>
          </cell>
          <cell r="C1100">
            <v>61</v>
          </cell>
          <cell r="D1100">
            <v>38</v>
          </cell>
        </row>
        <row r="1101">
          <cell r="B1101" t="str">
            <v>BLENCOE</v>
          </cell>
          <cell r="C1101">
            <v>231</v>
          </cell>
          <cell r="D1101">
            <v>224</v>
          </cell>
        </row>
        <row r="1102">
          <cell r="B1102" t="str">
            <v>BLOCKTON</v>
          </cell>
          <cell r="C1102">
            <v>192</v>
          </cell>
          <cell r="D1102">
            <v>192</v>
          </cell>
        </row>
        <row r="1103">
          <cell r="B1103" t="str">
            <v>BLOOMFIELD</v>
          </cell>
          <cell r="C1103">
            <v>2601</v>
          </cell>
          <cell r="D1103">
            <v>2640</v>
          </cell>
        </row>
        <row r="1104">
          <cell r="B1104" t="str">
            <v>BLUE GRASS</v>
          </cell>
          <cell r="C1104">
            <v>1169</v>
          </cell>
          <cell r="D1104">
            <v>1452</v>
          </cell>
        </row>
        <row r="1105">
          <cell r="B1105" t="str">
            <v>BODE</v>
          </cell>
          <cell r="C1105">
            <v>327</v>
          </cell>
          <cell r="D1105">
            <v>302</v>
          </cell>
        </row>
        <row r="1106">
          <cell r="B1106" t="str">
            <v>BONAPARTE</v>
          </cell>
          <cell r="C1106">
            <v>458</v>
          </cell>
          <cell r="D1106">
            <v>433</v>
          </cell>
        </row>
        <row r="1107">
          <cell r="B1107" t="str">
            <v>BONDURANT</v>
          </cell>
          <cell r="C1107">
            <v>1846</v>
          </cell>
          <cell r="D1107">
            <v>3860</v>
          </cell>
        </row>
        <row r="1108">
          <cell r="B1108" t="str">
            <v>BOONE</v>
          </cell>
          <cell r="C1108">
            <v>12803</v>
          </cell>
          <cell r="D1108">
            <v>12661</v>
          </cell>
        </row>
        <row r="1109">
          <cell r="B1109" t="str">
            <v>BOUTON</v>
          </cell>
          <cell r="C1109">
            <v>136</v>
          </cell>
          <cell r="D1109">
            <v>129</v>
          </cell>
        </row>
        <row r="1110">
          <cell r="B1110" t="str">
            <v>BOXHOLM</v>
          </cell>
          <cell r="C1110">
            <v>215</v>
          </cell>
          <cell r="D1110">
            <v>195</v>
          </cell>
        </row>
        <row r="1111">
          <cell r="B1111" t="str">
            <v>BOYDEN</v>
          </cell>
          <cell r="C1111">
            <v>672</v>
          </cell>
          <cell r="D1111">
            <v>707</v>
          </cell>
        </row>
        <row r="1112">
          <cell r="B1112" t="str">
            <v>BRADDYVILLE</v>
          </cell>
          <cell r="C1112">
            <v>176</v>
          </cell>
          <cell r="D1112">
            <v>159</v>
          </cell>
        </row>
        <row r="1113">
          <cell r="B1113" t="str">
            <v>BRADGATE</v>
          </cell>
          <cell r="C1113">
            <v>101</v>
          </cell>
          <cell r="D1113">
            <v>86</v>
          </cell>
        </row>
        <row r="1114">
          <cell r="B1114" t="str">
            <v>BRANDON</v>
          </cell>
          <cell r="C1114">
            <v>311</v>
          </cell>
          <cell r="D1114">
            <v>309</v>
          </cell>
        </row>
        <row r="1115">
          <cell r="B1115" t="str">
            <v>BRAYTON</v>
          </cell>
          <cell r="C1115">
            <v>145</v>
          </cell>
          <cell r="D1115">
            <v>128</v>
          </cell>
        </row>
        <row r="1116">
          <cell r="B1116" t="str">
            <v>BREDA</v>
          </cell>
          <cell r="C1116">
            <v>477</v>
          </cell>
          <cell r="D1116">
            <v>483</v>
          </cell>
        </row>
        <row r="1117">
          <cell r="B1117" t="str">
            <v>BRIDGEWATER</v>
          </cell>
          <cell r="C1117">
            <v>178</v>
          </cell>
          <cell r="D1117">
            <v>182</v>
          </cell>
        </row>
        <row r="1118">
          <cell r="B1118" t="str">
            <v>BRIGHTON</v>
          </cell>
          <cell r="C1118">
            <v>687</v>
          </cell>
          <cell r="D1118">
            <v>652</v>
          </cell>
        </row>
        <row r="1119">
          <cell r="B1119" t="str">
            <v>BRISTOW</v>
          </cell>
          <cell r="C1119">
            <v>202</v>
          </cell>
          <cell r="D1119">
            <v>160</v>
          </cell>
        </row>
        <row r="1120">
          <cell r="B1120" t="str">
            <v>BRITT</v>
          </cell>
          <cell r="C1120">
            <v>2052</v>
          </cell>
          <cell r="D1120">
            <v>2069</v>
          </cell>
        </row>
        <row r="1121">
          <cell r="B1121" t="str">
            <v>BRONSON</v>
          </cell>
          <cell r="C1121">
            <v>269</v>
          </cell>
          <cell r="D1121">
            <v>322</v>
          </cell>
        </row>
        <row r="1122">
          <cell r="B1122" t="str">
            <v>BROOKLYN</v>
          </cell>
          <cell r="C1122">
            <v>1367</v>
          </cell>
          <cell r="D1122">
            <v>1468</v>
          </cell>
        </row>
        <row r="1123">
          <cell r="B1123" t="str">
            <v>BRUNSVILLE</v>
          </cell>
          <cell r="C1123">
            <v>146</v>
          </cell>
          <cell r="D1123">
            <v>151</v>
          </cell>
        </row>
        <row r="1124">
          <cell r="B1124" t="str">
            <v>BUCK GROVE</v>
          </cell>
          <cell r="C1124">
            <v>49</v>
          </cell>
          <cell r="D1124">
            <v>43</v>
          </cell>
        </row>
        <row r="1125">
          <cell r="B1125" t="str">
            <v>BUCKEYE</v>
          </cell>
          <cell r="C1125">
            <v>110</v>
          </cell>
          <cell r="D1125">
            <v>108</v>
          </cell>
        </row>
        <row r="1126">
          <cell r="B1126" t="str">
            <v>BUFFALO</v>
          </cell>
          <cell r="C1126">
            <v>1321</v>
          </cell>
          <cell r="D1126">
            <v>1270</v>
          </cell>
        </row>
        <row r="1127">
          <cell r="B1127" t="str">
            <v>BUFFALO CENTER</v>
          </cell>
          <cell r="C1127">
            <v>963</v>
          </cell>
          <cell r="D1127">
            <v>905</v>
          </cell>
        </row>
        <row r="1128">
          <cell r="B1128" t="str">
            <v>BURLINGTON</v>
          </cell>
          <cell r="C1128">
            <v>26839</v>
          </cell>
          <cell r="D1128">
            <v>25663</v>
          </cell>
        </row>
        <row r="1129">
          <cell r="B1129" t="str">
            <v>BURT</v>
          </cell>
          <cell r="C1129">
            <v>556</v>
          </cell>
          <cell r="D1129">
            <v>533</v>
          </cell>
        </row>
        <row r="1130">
          <cell r="B1130" t="str">
            <v>BUSSEY</v>
          </cell>
          <cell r="C1130">
            <v>450</v>
          </cell>
          <cell r="D1130">
            <v>422</v>
          </cell>
        </row>
        <row r="1131">
          <cell r="B1131" t="str">
            <v>CALAMUS</v>
          </cell>
          <cell r="C1131">
            <v>394</v>
          </cell>
          <cell r="D1131">
            <v>439</v>
          </cell>
        </row>
        <row r="1132">
          <cell r="B1132" t="str">
            <v>CALLENDER</v>
          </cell>
          <cell r="C1132">
            <v>424</v>
          </cell>
          <cell r="D1132">
            <v>376</v>
          </cell>
        </row>
        <row r="1133">
          <cell r="B1133" t="str">
            <v>CALMAR</v>
          </cell>
          <cell r="C1133">
            <v>1058</v>
          </cell>
          <cell r="D1133">
            <v>978</v>
          </cell>
        </row>
        <row r="1134">
          <cell r="B1134" t="str">
            <v>CALUMET</v>
          </cell>
          <cell r="C1134">
            <v>181</v>
          </cell>
          <cell r="D1134">
            <v>170</v>
          </cell>
        </row>
        <row r="1135">
          <cell r="B1135" t="str">
            <v>CAMANCHE</v>
          </cell>
          <cell r="C1135">
            <v>4215</v>
          </cell>
          <cell r="D1135">
            <v>4448</v>
          </cell>
        </row>
        <row r="1136">
          <cell r="B1136" t="str">
            <v>CAMBRIDGE</v>
          </cell>
          <cell r="C1136">
            <v>819</v>
          </cell>
          <cell r="D1136">
            <v>827</v>
          </cell>
        </row>
        <row r="1137">
          <cell r="B1137" t="str">
            <v>CANTRIL</v>
          </cell>
          <cell r="C1137">
            <v>257</v>
          </cell>
          <cell r="D1137">
            <v>222</v>
          </cell>
        </row>
        <row r="1138">
          <cell r="B1138" t="str">
            <v>CARBON</v>
          </cell>
          <cell r="C1138">
            <v>28</v>
          </cell>
          <cell r="D1138">
            <v>34</v>
          </cell>
        </row>
        <row r="1139">
          <cell r="B1139" t="str">
            <v>CARLISLE</v>
          </cell>
          <cell r="C1139">
            <v>3497</v>
          </cell>
          <cell r="D1139">
            <v>3876</v>
          </cell>
        </row>
        <row r="1140">
          <cell r="B1140" t="str">
            <v>CARPENTER</v>
          </cell>
          <cell r="C1140">
            <v>130</v>
          </cell>
          <cell r="D1140">
            <v>109</v>
          </cell>
        </row>
        <row r="1141">
          <cell r="B1141" t="str">
            <v>CARROLL</v>
          </cell>
          <cell r="C1141">
            <v>10106</v>
          </cell>
          <cell r="D1141">
            <v>10103</v>
          </cell>
        </row>
        <row r="1142">
          <cell r="B1142" t="str">
            <v>CARSON</v>
          </cell>
          <cell r="C1142">
            <v>668</v>
          </cell>
          <cell r="D1142">
            <v>812</v>
          </cell>
        </row>
        <row r="1143">
          <cell r="B1143" t="str">
            <v>CARTER LAKE</v>
          </cell>
          <cell r="C1143">
            <v>3248</v>
          </cell>
          <cell r="D1143">
            <v>3785</v>
          </cell>
        </row>
        <row r="1144">
          <cell r="B1144" t="str">
            <v>CASCADE</v>
          </cell>
          <cell r="C1144">
            <v>1958</v>
          </cell>
          <cell r="D1144">
            <v>2159</v>
          </cell>
        </row>
        <row r="1145">
          <cell r="B1145" t="str">
            <v>CASEY</v>
          </cell>
          <cell r="C1145">
            <v>478</v>
          </cell>
          <cell r="D1145">
            <v>426</v>
          </cell>
        </row>
        <row r="1146">
          <cell r="B1146" t="str">
            <v>CASTALIA</v>
          </cell>
          <cell r="C1146">
            <v>175</v>
          </cell>
          <cell r="D1146">
            <v>173</v>
          </cell>
        </row>
        <row r="1147">
          <cell r="B1147" t="str">
            <v>CASTANA</v>
          </cell>
          <cell r="C1147">
            <v>178</v>
          </cell>
          <cell r="D1147">
            <v>147</v>
          </cell>
        </row>
        <row r="1148">
          <cell r="B1148" t="str">
            <v>CEDAR FALLS</v>
          </cell>
          <cell r="C1148">
            <v>36145</v>
          </cell>
          <cell r="D1148">
            <v>39260</v>
          </cell>
        </row>
        <row r="1149">
          <cell r="B1149" t="str">
            <v>CEDAR RAPIDS</v>
          </cell>
          <cell r="C1149">
            <v>120758</v>
          </cell>
          <cell r="D1149">
            <v>126326</v>
          </cell>
        </row>
        <row r="1150">
          <cell r="B1150" t="str">
            <v>CENTER JUNCTION</v>
          </cell>
          <cell r="C1150">
            <v>131</v>
          </cell>
          <cell r="D1150">
            <v>111</v>
          </cell>
        </row>
        <row r="1151">
          <cell r="B1151" t="str">
            <v>CENTER POINT</v>
          </cell>
          <cell r="C1151">
            <v>2007</v>
          </cell>
          <cell r="D1151">
            <v>2421</v>
          </cell>
        </row>
        <row r="1152">
          <cell r="B1152" t="str">
            <v>CENTERVILLE</v>
          </cell>
          <cell r="C1152">
            <v>5924</v>
          </cell>
          <cell r="D1152">
            <v>5528</v>
          </cell>
        </row>
        <row r="1153">
          <cell r="B1153" t="str">
            <v>CENTRAL CITY</v>
          </cell>
          <cell r="C1153">
            <v>1157</v>
          </cell>
          <cell r="D1153">
            <v>1257</v>
          </cell>
        </row>
        <row r="1154">
          <cell r="B1154" t="str">
            <v>CENTRALIA</v>
          </cell>
          <cell r="C1154">
            <v>101</v>
          </cell>
          <cell r="D1154">
            <v>134</v>
          </cell>
        </row>
        <row r="1155">
          <cell r="B1155" t="str">
            <v>CHARITON</v>
          </cell>
          <cell r="C1155">
            <v>4573</v>
          </cell>
          <cell r="D1155">
            <v>4321</v>
          </cell>
        </row>
        <row r="1156">
          <cell r="B1156" t="str">
            <v>CHARLES CITY</v>
          </cell>
          <cell r="C1156">
            <v>7812</v>
          </cell>
          <cell r="D1156">
            <v>7652</v>
          </cell>
        </row>
        <row r="1157">
          <cell r="B1157" t="str">
            <v>CHARLOTTE</v>
          </cell>
          <cell r="C1157">
            <v>421</v>
          </cell>
          <cell r="D1157">
            <v>394</v>
          </cell>
        </row>
        <row r="1158">
          <cell r="B1158" t="str">
            <v>CHARTER OAK</v>
          </cell>
          <cell r="C1158">
            <v>530</v>
          </cell>
          <cell r="D1158">
            <v>502</v>
          </cell>
        </row>
        <row r="1159">
          <cell r="B1159" t="str">
            <v>CHATSWORTH</v>
          </cell>
          <cell r="C1159">
            <v>89</v>
          </cell>
          <cell r="D1159">
            <v>79</v>
          </cell>
        </row>
        <row r="1160">
          <cell r="B1160" t="str">
            <v>CHELSEA</v>
          </cell>
          <cell r="C1160">
            <v>287</v>
          </cell>
          <cell r="D1160">
            <v>267</v>
          </cell>
        </row>
        <row r="1161">
          <cell r="B1161" t="str">
            <v>CHEROKEE</v>
          </cell>
          <cell r="C1161">
            <v>5369</v>
          </cell>
          <cell r="D1161">
            <v>5253</v>
          </cell>
        </row>
        <row r="1162">
          <cell r="B1162" t="str">
            <v>CHESTER</v>
          </cell>
          <cell r="C1162">
            <v>151</v>
          </cell>
          <cell r="D1162">
            <v>127</v>
          </cell>
        </row>
        <row r="1163">
          <cell r="B1163" t="str">
            <v>CHILLICOTHE</v>
          </cell>
          <cell r="C1163">
            <v>90</v>
          </cell>
          <cell r="D1163">
            <v>97</v>
          </cell>
        </row>
        <row r="1164">
          <cell r="B1164" t="str">
            <v>CHURDAN</v>
          </cell>
          <cell r="C1164">
            <v>418</v>
          </cell>
          <cell r="D1164">
            <v>386</v>
          </cell>
        </row>
        <row r="1165">
          <cell r="B1165" t="str">
            <v>CINCINNATI</v>
          </cell>
          <cell r="C1165">
            <v>428</v>
          </cell>
          <cell r="D1165">
            <v>357</v>
          </cell>
        </row>
        <row r="1166">
          <cell r="B1166" t="str">
            <v>CLARE</v>
          </cell>
          <cell r="C1166">
            <v>190</v>
          </cell>
          <cell r="D1166">
            <v>146</v>
          </cell>
        </row>
        <row r="1167">
          <cell r="B1167" t="str">
            <v>CLARENCE</v>
          </cell>
          <cell r="C1167">
            <v>1008</v>
          </cell>
          <cell r="D1167">
            <v>974</v>
          </cell>
        </row>
        <row r="1168">
          <cell r="B1168" t="str">
            <v>CLARINDA</v>
          </cell>
          <cell r="C1168">
            <v>5690</v>
          </cell>
          <cell r="D1168">
            <v>5572</v>
          </cell>
        </row>
        <row r="1169">
          <cell r="B1169" t="str">
            <v>CLARION</v>
          </cell>
          <cell r="C1169">
            <v>2968</v>
          </cell>
          <cell r="D1169">
            <v>2850</v>
          </cell>
        </row>
        <row r="1170">
          <cell r="B1170" t="str">
            <v>CLARKSVILLE</v>
          </cell>
          <cell r="C1170">
            <v>1441</v>
          </cell>
          <cell r="D1170">
            <v>1439</v>
          </cell>
        </row>
        <row r="1171">
          <cell r="B1171" t="str">
            <v>CLAYTON</v>
          </cell>
          <cell r="C1171">
            <v>55</v>
          </cell>
          <cell r="D1171">
            <v>43</v>
          </cell>
        </row>
        <row r="1172">
          <cell r="B1172" t="str">
            <v>CLEAR LAKE</v>
          </cell>
          <cell r="C1172">
            <v>8161</v>
          </cell>
          <cell r="D1172">
            <v>7777</v>
          </cell>
        </row>
        <row r="1173">
          <cell r="B1173" t="str">
            <v>CLEARFIELD</v>
          </cell>
          <cell r="C1173">
            <v>371</v>
          </cell>
          <cell r="D1173">
            <v>363</v>
          </cell>
        </row>
        <row r="1174">
          <cell r="B1174" t="str">
            <v>CLEGHORN</v>
          </cell>
          <cell r="C1174">
            <v>250</v>
          </cell>
          <cell r="D1174">
            <v>240</v>
          </cell>
        </row>
        <row r="1175">
          <cell r="B1175" t="str">
            <v>CLEMONS</v>
          </cell>
          <cell r="C1175">
            <v>148</v>
          </cell>
          <cell r="D1175">
            <v>148</v>
          </cell>
        </row>
        <row r="1176">
          <cell r="B1176" t="str">
            <v>CLERMONT</v>
          </cell>
          <cell r="C1176">
            <v>716</v>
          </cell>
          <cell r="D1176">
            <v>632</v>
          </cell>
        </row>
        <row r="1177">
          <cell r="B1177" t="str">
            <v>CLINTON</v>
          </cell>
          <cell r="C1177">
            <v>27772</v>
          </cell>
          <cell r="D1177">
            <v>26885</v>
          </cell>
        </row>
        <row r="1178">
          <cell r="B1178" t="str">
            <v>CLIO</v>
          </cell>
          <cell r="C1178">
            <v>91</v>
          </cell>
          <cell r="D1178">
            <v>80</v>
          </cell>
        </row>
        <row r="1179">
          <cell r="B1179" t="str">
            <v>CLIVE</v>
          </cell>
          <cell r="C1179">
            <v>12855</v>
          </cell>
          <cell r="D1179">
            <v>17506</v>
          </cell>
        </row>
        <row r="1180">
          <cell r="B1180" t="str">
            <v>CLUTIER</v>
          </cell>
          <cell r="C1180">
            <v>229</v>
          </cell>
          <cell r="D1180">
            <v>213</v>
          </cell>
        </row>
        <row r="1181">
          <cell r="B1181" t="str">
            <v>COBURG</v>
          </cell>
          <cell r="C1181">
            <v>31</v>
          </cell>
          <cell r="D1181">
            <v>42</v>
          </cell>
        </row>
        <row r="1182">
          <cell r="B1182" t="str">
            <v>COGGON</v>
          </cell>
          <cell r="C1182">
            <v>745</v>
          </cell>
          <cell r="D1182">
            <v>658</v>
          </cell>
        </row>
        <row r="1183">
          <cell r="B1183" t="str">
            <v>COIN</v>
          </cell>
          <cell r="C1183">
            <v>252</v>
          </cell>
          <cell r="D1183">
            <v>193</v>
          </cell>
        </row>
        <row r="1184">
          <cell r="B1184" t="str">
            <v>COLESBURG</v>
          </cell>
          <cell r="C1184">
            <v>412</v>
          </cell>
          <cell r="D1184">
            <v>404</v>
          </cell>
        </row>
        <row r="1185">
          <cell r="B1185" t="str">
            <v>COLFAX</v>
          </cell>
          <cell r="C1185">
            <v>2223</v>
          </cell>
          <cell r="D1185">
            <v>2093</v>
          </cell>
        </row>
        <row r="1186">
          <cell r="B1186" t="str">
            <v>COLLEGE SPRINGS</v>
          </cell>
          <cell r="C1186">
            <v>246</v>
          </cell>
          <cell r="D1186">
            <v>214</v>
          </cell>
        </row>
        <row r="1187">
          <cell r="B1187" t="str">
            <v>COLLINS</v>
          </cell>
          <cell r="C1187">
            <v>499</v>
          </cell>
          <cell r="D1187">
            <v>495</v>
          </cell>
        </row>
        <row r="1188">
          <cell r="B1188" t="str">
            <v>COLO</v>
          </cell>
          <cell r="C1188">
            <v>868</v>
          </cell>
          <cell r="D1188">
            <v>876</v>
          </cell>
        </row>
        <row r="1189">
          <cell r="B1189" t="str">
            <v>COLUMBUS CITY</v>
          </cell>
          <cell r="C1189">
            <v>376</v>
          </cell>
          <cell r="D1189">
            <v>391</v>
          </cell>
        </row>
        <row r="1190">
          <cell r="B1190" t="str">
            <v>COLUMBUS JUNCTION</v>
          </cell>
          <cell r="C1190">
            <v>1900</v>
          </cell>
          <cell r="D1190">
            <v>1899</v>
          </cell>
        </row>
        <row r="1191">
          <cell r="B1191" t="str">
            <v>COLWELL</v>
          </cell>
          <cell r="C1191">
            <v>76</v>
          </cell>
          <cell r="D1191">
            <v>73</v>
          </cell>
        </row>
        <row r="1192">
          <cell r="B1192" t="str">
            <v>CONESVILLE</v>
          </cell>
          <cell r="C1192">
            <v>424</v>
          </cell>
          <cell r="D1192">
            <v>432</v>
          </cell>
        </row>
        <row r="1193">
          <cell r="B1193" t="str">
            <v>CONRAD</v>
          </cell>
          <cell r="C1193">
            <v>1055</v>
          </cell>
          <cell r="D1193">
            <v>1108</v>
          </cell>
        </row>
        <row r="1194">
          <cell r="B1194" t="str">
            <v>CONWAY</v>
          </cell>
          <cell r="C1194">
            <v>63</v>
          </cell>
          <cell r="D1194">
            <v>41</v>
          </cell>
        </row>
        <row r="1195">
          <cell r="B1195" t="str">
            <v>COON RAPIDS</v>
          </cell>
          <cell r="C1195">
            <v>1305</v>
          </cell>
          <cell r="D1195">
            <v>1305</v>
          </cell>
        </row>
        <row r="1196">
          <cell r="B1196" t="str">
            <v>COPPOCK</v>
          </cell>
          <cell r="C1196">
            <v>57</v>
          </cell>
          <cell r="D1196">
            <v>47</v>
          </cell>
        </row>
        <row r="1197">
          <cell r="B1197" t="str">
            <v>CORALVILLE</v>
          </cell>
          <cell r="C1197">
            <v>15123</v>
          </cell>
          <cell r="D1197">
            <v>18907</v>
          </cell>
        </row>
        <row r="1198">
          <cell r="B1198" t="str">
            <v>CORNING</v>
          </cell>
          <cell r="C1198">
            <v>1783</v>
          </cell>
          <cell r="D1198">
            <v>1635</v>
          </cell>
        </row>
        <row r="1199">
          <cell r="B1199" t="str">
            <v>CORRECTIONVILLE</v>
          </cell>
          <cell r="C1199">
            <v>851</v>
          </cell>
          <cell r="D1199">
            <v>821</v>
          </cell>
        </row>
        <row r="1200">
          <cell r="B1200" t="str">
            <v>CORWITH</v>
          </cell>
          <cell r="C1200">
            <v>350</v>
          </cell>
          <cell r="D1200">
            <v>309</v>
          </cell>
        </row>
        <row r="1201">
          <cell r="B1201" t="str">
            <v>CORYDON</v>
          </cell>
          <cell r="C1201">
            <v>1591</v>
          </cell>
          <cell r="D1201">
            <v>1585</v>
          </cell>
        </row>
        <row r="1202">
          <cell r="B1202" t="str">
            <v>COTTER</v>
          </cell>
          <cell r="C1202">
            <v>48</v>
          </cell>
          <cell r="D1202">
            <v>48</v>
          </cell>
        </row>
        <row r="1203">
          <cell r="B1203" t="str">
            <v>COULTER</v>
          </cell>
          <cell r="C1203">
            <v>262</v>
          </cell>
          <cell r="D1203">
            <v>281</v>
          </cell>
        </row>
        <row r="1204">
          <cell r="B1204" t="str">
            <v>COUNCIL BLUFFS</v>
          </cell>
          <cell r="C1204">
            <v>58268</v>
          </cell>
          <cell r="D1204">
            <v>62230</v>
          </cell>
        </row>
        <row r="1205">
          <cell r="B1205" t="str">
            <v>CRAIG</v>
          </cell>
          <cell r="C1205">
            <v>102</v>
          </cell>
          <cell r="D1205">
            <v>89</v>
          </cell>
        </row>
        <row r="1206">
          <cell r="B1206" t="str">
            <v>CRAWFORDSVILLE</v>
          </cell>
          <cell r="C1206">
            <v>295</v>
          </cell>
          <cell r="D1206">
            <v>264</v>
          </cell>
        </row>
        <row r="1207">
          <cell r="B1207" t="str">
            <v>CRESCENT</v>
          </cell>
          <cell r="C1207">
            <v>537</v>
          </cell>
          <cell r="D1207">
            <v>617</v>
          </cell>
        </row>
        <row r="1208">
          <cell r="B1208" t="str">
            <v>CRESCO</v>
          </cell>
          <cell r="C1208">
            <v>3905</v>
          </cell>
          <cell r="D1208">
            <v>3868</v>
          </cell>
        </row>
        <row r="1209">
          <cell r="B1209" t="str">
            <v>CRESTON</v>
          </cell>
          <cell r="C1209">
            <v>7597</v>
          </cell>
          <cell r="D1209">
            <v>7834</v>
          </cell>
        </row>
        <row r="1210">
          <cell r="B1210" t="str">
            <v>CROMWELL</v>
          </cell>
          <cell r="C1210">
            <v>120</v>
          </cell>
          <cell r="D1210">
            <v>107</v>
          </cell>
        </row>
        <row r="1211">
          <cell r="B1211" t="str">
            <v>CRYSTAL LAKE</v>
          </cell>
          <cell r="C1211">
            <v>285</v>
          </cell>
          <cell r="D1211">
            <v>250</v>
          </cell>
        </row>
        <row r="1212">
          <cell r="B1212" t="str">
            <v>CUMBERLAND</v>
          </cell>
          <cell r="C1212">
            <v>281</v>
          </cell>
          <cell r="D1212">
            <v>262</v>
          </cell>
        </row>
        <row r="1213">
          <cell r="B1213" t="str">
            <v>CUMMING</v>
          </cell>
          <cell r="C1213">
            <v>162</v>
          </cell>
          <cell r="D1213">
            <v>351</v>
          </cell>
        </row>
        <row r="1214">
          <cell r="B1214" t="str">
            <v>CURLEW</v>
          </cell>
          <cell r="C1214">
            <v>62</v>
          </cell>
          <cell r="D1214">
            <v>58</v>
          </cell>
        </row>
        <row r="1215">
          <cell r="B1215" t="str">
            <v>CUSHING</v>
          </cell>
          <cell r="C1215">
            <v>246</v>
          </cell>
          <cell r="D1215">
            <v>220</v>
          </cell>
        </row>
        <row r="1216">
          <cell r="B1216" t="str">
            <v>CYLINDER</v>
          </cell>
          <cell r="C1216">
            <v>110</v>
          </cell>
          <cell r="D1216">
            <v>88</v>
          </cell>
        </row>
        <row r="1217">
          <cell r="B1217" t="str">
            <v>DAKOTA CITY</v>
          </cell>
          <cell r="C1217">
            <v>911</v>
          </cell>
          <cell r="D1217">
            <v>843</v>
          </cell>
        </row>
        <row r="1218">
          <cell r="B1218" t="str">
            <v>DALLAS CENTER</v>
          </cell>
          <cell r="C1218">
            <v>1595</v>
          </cell>
          <cell r="D1218">
            <v>1623</v>
          </cell>
        </row>
        <row r="1219">
          <cell r="B1219" t="str">
            <v>DANA</v>
          </cell>
          <cell r="C1219">
            <v>84</v>
          </cell>
          <cell r="D1219">
            <v>71</v>
          </cell>
        </row>
        <row r="1220">
          <cell r="B1220" t="str">
            <v>DANBURY</v>
          </cell>
          <cell r="C1220">
            <v>384</v>
          </cell>
          <cell r="D1220">
            <v>348</v>
          </cell>
        </row>
        <row r="1221">
          <cell r="B1221" t="str">
            <v>DANVILLE</v>
          </cell>
          <cell r="C1221">
            <v>914</v>
          </cell>
          <cell r="D1221">
            <v>934</v>
          </cell>
        </row>
        <row r="1222">
          <cell r="B1222" t="str">
            <v>DAVENPORT</v>
          </cell>
          <cell r="C1222">
            <v>98359</v>
          </cell>
          <cell r="D1222">
            <v>99687</v>
          </cell>
        </row>
        <row r="1223">
          <cell r="B1223" t="str">
            <v>DAVIS CITY</v>
          </cell>
          <cell r="C1223">
            <v>275</v>
          </cell>
          <cell r="D1223">
            <v>204</v>
          </cell>
        </row>
        <row r="1224">
          <cell r="B1224" t="str">
            <v>DAWSON</v>
          </cell>
          <cell r="C1224">
            <v>155</v>
          </cell>
          <cell r="D1224">
            <v>131</v>
          </cell>
        </row>
        <row r="1225">
          <cell r="B1225" t="str">
            <v>DAYTON</v>
          </cell>
          <cell r="C1225">
            <v>884</v>
          </cell>
          <cell r="D1225">
            <v>837</v>
          </cell>
        </row>
        <row r="1226">
          <cell r="B1226" t="str">
            <v>DE SOTO</v>
          </cell>
          <cell r="C1226">
            <v>1009</v>
          </cell>
          <cell r="D1226">
            <v>1050</v>
          </cell>
        </row>
        <row r="1227">
          <cell r="B1227" t="str">
            <v>DE WITT</v>
          </cell>
          <cell r="C1227">
            <v>5049</v>
          </cell>
          <cell r="D1227">
            <v>5322</v>
          </cell>
        </row>
        <row r="1228">
          <cell r="B1228" t="str">
            <v>DECATUR CITY</v>
          </cell>
          <cell r="C1228">
            <v>199</v>
          </cell>
          <cell r="D1228">
            <v>197</v>
          </cell>
        </row>
        <row r="1229">
          <cell r="B1229" t="str">
            <v>DECORAH</v>
          </cell>
          <cell r="C1229">
            <v>8172</v>
          </cell>
          <cell r="D1229">
            <v>8127</v>
          </cell>
        </row>
        <row r="1230">
          <cell r="B1230" t="str">
            <v>DEDHAM</v>
          </cell>
          <cell r="C1230">
            <v>280</v>
          </cell>
          <cell r="D1230">
            <v>266</v>
          </cell>
        </row>
        <row r="1231">
          <cell r="B1231" t="str">
            <v>DEEP RIVER</v>
          </cell>
          <cell r="C1231">
            <v>288</v>
          </cell>
          <cell r="D1231">
            <v>279</v>
          </cell>
        </row>
        <row r="1232">
          <cell r="B1232" t="str">
            <v>DEFIANCE</v>
          </cell>
          <cell r="C1232">
            <v>346</v>
          </cell>
          <cell r="D1232">
            <v>284</v>
          </cell>
        </row>
        <row r="1233">
          <cell r="B1233" t="str">
            <v>DELAWARE</v>
          </cell>
          <cell r="C1233">
            <v>188</v>
          </cell>
          <cell r="D1233">
            <v>159</v>
          </cell>
        </row>
        <row r="1234">
          <cell r="B1234" t="str">
            <v>DELHI</v>
          </cell>
          <cell r="C1234">
            <v>458</v>
          </cell>
          <cell r="D1234">
            <v>460</v>
          </cell>
        </row>
        <row r="1235">
          <cell r="B1235" t="str">
            <v>DELMAR</v>
          </cell>
          <cell r="C1235">
            <v>514</v>
          </cell>
          <cell r="D1235">
            <v>525</v>
          </cell>
        </row>
        <row r="1236">
          <cell r="B1236" t="str">
            <v>DELOIT</v>
          </cell>
          <cell r="C1236">
            <v>288</v>
          </cell>
          <cell r="D1236">
            <v>264</v>
          </cell>
        </row>
        <row r="1237">
          <cell r="B1237" t="str">
            <v>DELPHOS</v>
          </cell>
          <cell r="C1237">
            <v>25</v>
          </cell>
          <cell r="D1237">
            <v>25</v>
          </cell>
        </row>
        <row r="1238">
          <cell r="B1238" t="str">
            <v>DELTA</v>
          </cell>
          <cell r="C1238">
            <v>410</v>
          </cell>
          <cell r="D1238">
            <v>328</v>
          </cell>
        </row>
        <row r="1239">
          <cell r="B1239" t="str">
            <v>DENISON</v>
          </cell>
          <cell r="C1239">
            <v>7339</v>
          </cell>
          <cell r="D1239">
            <v>8298</v>
          </cell>
        </row>
        <row r="1240">
          <cell r="B1240" t="str">
            <v>DENVER</v>
          </cell>
          <cell r="C1240">
            <v>1627</v>
          </cell>
          <cell r="D1240">
            <v>1780</v>
          </cell>
        </row>
        <row r="1241">
          <cell r="B1241" t="str">
            <v>DERBY</v>
          </cell>
          <cell r="C1241">
            <v>131</v>
          </cell>
          <cell r="D1241">
            <v>115</v>
          </cell>
        </row>
        <row r="1242">
          <cell r="B1242" t="str">
            <v>DES MOINES</v>
          </cell>
          <cell r="C1242">
            <v>198682</v>
          </cell>
          <cell r="D1242">
            <v>204220</v>
          </cell>
        </row>
        <row r="1243">
          <cell r="B1243" t="str">
            <v>DESOTO</v>
          </cell>
          <cell r="C1243">
            <v>1009</v>
          </cell>
          <cell r="D1243">
            <v>1050</v>
          </cell>
        </row>
        <row r="1244">
          <cell r="B1244" t="str">
            <v>DEWITT</v>
          </cell>
          <cell r="C1244">
            <v>5049</v>
          </cell>
          <cell r="D1244">
            <v>5322</v>
          </cell>
        </row>
        <row r="1245">
          <cell r="B1245" t="str">
            <v>DEXTER</v>
          </cell>
          <cell r="C1245">
            <v>689</v>
          </cell>
          <cell r="D1245">
            <v>611</v>
          </cell>
        </row>
        <row r="1246">
          <cell r="B1246" t="str">
            <v>DIAGONAL</v>
          </cell>
          <cell r="C1246">
            <v>312</v>
          </cell>
          <cell r="D1246">
            <v>330</v>
          </cell>
        </row>
        <row r="1247">
          <cell r="B1247" t="str">
            <v>DICKENS</v>
          </cell>
          <cell r="C1247">
            <v>202</v>
          </cell>
          <cell r="D1247">
            <v>185</v>
          </cell>
        </row>
        <row r="1248">
          <cell r="B1248" t="str">
            <v>DIKE</v>
          </cell>
          <cell r="C1248">
            <v>944</v>
          </cell>
          <cell r="D1248">
            <v>1209</v>
          </cell>
        </row>
        <row r="1249">
          <cell r="B1249" t="str">
            <v>DIXON</v>
          </cell>
          <cell r="C1249">
            <v>276</v>
          </cell>
          <cell r="D1249">
            <v>247</v>
          </cell>
        </row>
        <row r="1250">
          <cell r="B1250" t="str">
            <v>DOLLIVER</v>
          </cell>
          <cell r="C1250">
            <v>77</v>
          </cell>
          <cell r="D1250">
            <v>66</v>
          </cell>
        </row>
        <row r="1251">
          <cell r="B1251" t="str">
            <v>DONAHUE</v>
          </cell>
          <cell r="C1251">
            <v>293</v>
          </cell>
          <cell r="D1251">
            <v>346</v>
          </cell>
        </row>
        <row r="1252">
          <cell r="B1252" t="str">
            <v>DONNELLSON</v>
          </cell>
          <cell r="C1252">
            <v>963</v>
          </cell>
          <cell r="D1252">
            <v>912</v>
          </cell>
        </row>
        <row r="1253">
          <cell r="B1253" t="str">
            <v>DOON</v>
          </cell>
          <cell r="C1253">
            <v>533</v>
          </cell>
          <cell r="D1253">
            <v>577</v>
          </cell>
        </row>
        <row r="1254">
          <cell r="B1254" t="str">
            <v>DOUGHERTY</v>
          </cell>
          <cell r="C1254">
            <v>80</v>
          </cell>
          <cell r="D1254">
            <v>58</v>
          </cell>
        </row>
        <row r="1255">
          <cell r="B1255" t="str">
            <v>DOW CITY</v>
          </cell>
          <cell r="C1255">
            <v>503</v>
          </cell>
          <cell r="D1255">
            <v>510</v>
          </cell>
        </row>
        <row r="1256">
          <cell r="B1256" t="str">
            <v>DOWS</v>
          </cell>
          <cell r="C1256">
            <v>675</v>
          </cell>
          <cell r="D1256">
            <v>538</v>
          </cell>
        </row>
        <row r="1257">
          <cell r="B1257" t="str">
            <v>DRAKESVILLE</v>
          </cell>
          <cell r="C1257">
            <v>185</v>
          </cell>
          <cell r="D1257">
            <v>184</v>
          </cell>
        </row>
        <row r="1258">
          <cell r="B1258" t="str">
            <v>DUBUQUE</v>
          </cell>
          <cell r="C1258">
            <v>57686</v>
          </cell>
          <cell r="D1258">
            <v>57637</v>
          </cell>
        </row>
        <row r="1259">
          <cell r="B1259" t="str">
            <v>DUMONT</v>
          </cell>
          <cell r="C1259">
            <v>676</v>
          </cell>
          <cell r="D1259">
            <v>637</v>
          </cell>
        </row>
        <row r="1260">
          <cell r="B1260" t="str">
            <v>DUNCOMBE</v>
          </cell>
          <cell r="C1260">
            <v>474</v>
          </cell>
          <cell r="D1260">
            <v>410</v>
          </cell>
        </row>
        <row r="1261">
          <cell r="B1261" t="str">
            <v>DUNDEE</v>
          </cell>
          <cell r="C1261">
            <v>179</v>
          </cell>
          <cell r="D1261">
            <v>174</v>
          </cell>
        </row>
        <row r="1262">
          <cell r="B1262" t="str">
            <v>DUNKERTON</v>
          </cell>
          <cell r="C1262">
            <v>749</v>
          </cell>
          <cell r="D1262">
            <v>852</v>
          </cell>
        </row>
        <row r="1263">
          <cell r="B1263" t="str">
            <v>DUNLAP</v>
          </cell>
          <cell r="C1263">
            <v>1139</v>
          </cell>
          <cell r="D1263">
            <v>1042</v>
          </cell>
        </row>
        <row r="1264">
          <cell r="B1264" t="str">
            <v>DURANGO</v>
          </cell>
          <cell r="C1264">
            <v>24</v>
          </cell>
          <cell r="D1264">
            <v>22</v>
          </cell>
        </row>
        <row r="1265">
          <cell r="B1265" t="str">
            <v>DURANT</v>
          </cell>
          <cell r="C1265">
            <v>1677</v>
          </cell>
          <cell r="D1265">
            <v>1832</v>
          </cell>
        </row>
        <row r="1266">
          <cell r="B1266" t="str">
            <v>DYERSVILLE</v>
          </cell>
          <cell r="C1266">
            <v>4035</v>
          </cell>
          <cell r="D1266">
            <v>4058</v>
          </cell>
        </row>
        <row r="1267">
          <cell r="B1267" t="str">
            <v>DYSART</v>
          </cell>
          <cell r="C1267">
            <v>1303</v>
          </cell>
          <cell r="D1267">
            <v>1379</v>
          </cell>
        </row>
        <row r="1268">
          <cell r="B1268" t="str">
            <v>EAGLE GROVE</v>
          </cell>
          <cell r="C1268">
            <v>3712</v>
          </cell>
          <cell r="D1268">
            <v>3583</v>
          </cell>
        </row>
        <row r="1269">
          <cell r="B1269" t="str">
            <v>EARLHAM</v>
          </cell>
          <cell r="C1269">
            <v>1298</v>
          </cell>
          <cell r="D1269">
            <v>1450</v>
          </cell>
        </row>
        <row r="1270">
          <cell r="B1270" t="str">
            <v>EARLING</v>
          </cell>
          <cell r="C1270">
            <v>471</v>
          </cell>
          <cell r="D1270">
            <v>437</v>
          </cell>
        </row>
        <row r="1271">
          <cell r="B1271" t="str">
            <v>EARLVILLE</v>
          </cell>
          <cell r="C1271">
            <v>900</v>
          </cell>
          <cell r="D1271">
            <v>812</v>
          </cell>
        </row>
        <row r="1272">
          <cell r="B1272" t="str">
            <v>EARLY</v>
          </cell>
          <cell r="C1272">
            <v>605</v>
          </cell>
          <cell r="D1272">
            <v>557</v>
          </cell>
        </row>
        <row r="1273">
          <cell r="B1273" t="str">
            <v>EAST PERU</v>
          </cell>
          <cell r="C1273">
            <v>153</v>
          </cell>
          <cell r="D1273">
            <v>125</v>
          </cell>
        </row>
        <row r="1274">
          <cell r="B1274" t="str">
            <v>EDDYVILLE</v>
          </cell>
          <cell r="C1274">
            <v>1064</v>
          </cell>
          <cell r="D1274">
            <v>1024</v>
          </cell>
        </row>
        <row r="1275">
          <cell r="B1275" t="str">
            <v>EDGEWOOD</v>
          </cell>
          <cell r="C1275">
            <v>923</v>
          </cell>
          <cell r="D1275">
            <v>864</v>
          </cell>
        </row>
        <row r="1276">
          <cell r="B1276" t="str">
            <v>ELBERON</v>
          </cell>
          <cell r="C1276">
            <v>245</v>
          </cell>
          <cell r="D1276">
            <v>196</v>
          </cell>
        </row>
        <row r="1277">
          <cell r="B1277" t="str">
            <v>ELDON</v>
          </cell>
          <cell r="C1277">
            <v>998</v>
          </cell>
          <cell r="D1277">
            <v>927</v>
          </cell>
        </row>
        <row r="1278">
          <cell r="B1278" t="str">
            <v>ELDORA</v>
          </cell>
          <cell r="C1278">
            <v>3035</v>
          </cell>
          <cell r="D1278">
            <v>2732</v>
          </cell>
        </row>
        <row r="1279">
          <cell r="B1279" t="str">
            <v>ELDRIDGE</v>
          </cell>
          <cell r="C1279">
            <v>4159</v>
          </cell>
          <cell r="D1279">
            <v>5651</v>
          </cell>
        </row>
        <row r="1280">
          <cell r="B1280" t="str">
            <v>ELGIN</v>
          </cell>
          <cell r="C1280">
            <v>676</v>
          </cell>
          <cell r="D1280">
            <v>683</v>
          </cell>
        </row>
        <row r="1281">
          <cell r="B1281" t="str">
            <v>ELK HORN</v>
          </cell>
          <cell r="C1281">
            <v>649</v>
          </cell>
          <cell r="D1281">
            <v>662</v>
          </cell>
        </row>
        <row r="1282">
          <cell r="B1282" t="str">
            <v>ELK RUN HEIGHTS</v>
          </cell>
          <cell r="C1282">
            <v>1052</v>
          </cell>
          <cell r="D1282">
            <v>1117</v>
          </cell>
        </row>
        <row r="1283">
          <cell r="B1283" t="str">
            <v>ELKADER</v>
          </cell>
          <cell r="C1283">
            <v>1465</v>
          </cell>
          <cell r="D1283">
            <v>1273</v>
          </cell>
        </row>
        <row r="1284">
          <cell r="B1284" t="str">
            <v>ELKHART</v>
          </cell>
          <cell r="C1284">
            <v>362</v>
          </cell>
          <cell r="D1284">
            <v>683</v>
          </cell>
        </row>
        <row r="1285">
          <cell r="B1285" t="str">
            <v>ELKPORT</v>
          </cell>
          <cell r="C1285">
            <v>88</v>
          </cell>
          <cell r="D1285">
            <v>37</v>
          </cell>
        </row>
        <row r="1286">
          <cell r="B1286" t="str">
            <v>ELLIOTT</v>
          </cell>
          <cell r="C1286">
            <v>402</v>
          </cell>
          <cell r="D1286">
            <v>350</v>
          </cell>
        </row>
        <row r="1287">
          <cell r="B1287" t="str">
            <v>ELLSTON</v>
          </cell>
          <cell r="C1287">
            <v>57</v>
          </cell>
          <cell r="D1287">
            <v>43</v>
          </cell>
        </row>
        <row r="1288">
          <cell r="B1288" t="str">
            <v>ELLSWORTH</v>
          </cell>
          <cell r="C1288">
            <v>531</v>
          </cell>
          <cell r="D1288">
            <v>531</v>
          </cell>
        </row>
        <row r="1289">
          <cell r="B1289" t="str">
            <v>ELMA</v>
          </cell>
          <cell r="C1289">
            <v>598</v>
          </cell>
          <cell r="D1289">
            <v>546</v>
          </cell>
        </row>
        <row r="1290">
          <cell r="B1290" t="str">
            <v>ELY</v>
          </cell>
          <cell r="C1290">
            <v>1149</v>
          </cell>
          <cell r="D1290">
            <v>1776</v>
          </cell>
        </row>
        <row r="1291">
          <cell r="B1291" t="str">
            <v>EMERSON</v>
          </cell>
          <cell r="C1291">
            <v>480</v>
          </cell>
          <cell r="D1291">
            <v>438</v>
          </cell>
        </row>
        <row r="1292">
          <cell r="B1292" t="str">
            <v>EMMETSBURG</v>
          </cell>
          <cell r="C1292">
            <v>3958</v>
          </cell>
          <cell r="D1292">
            <v>3904</v>
          </cell>
        </row>
        <row r="1293">
          <cell r="B1293" t="str">
            <v>EPWORTH</v>
          </cell>
          <cell r="C1293">
            <v>1428</v>
          </cell>
          <cell r="D1293">
            <v>1860</v>
          </cell>
        </row>
        <row r="1294">
          <cell r="B1294" t="str">
            <v>ESSEX</v>
          </cell>
          <cell r="C1294">
            <v>884</v>
          </cell>
          <cell r="D1294">
            <v>798</v>
          </cell>
        </row>
        <row r="1295">
          <cell r="B1295" t="str">
            <v>ESTHERVILLE</v>
          </cell>
          <cell r="C1295">
            <v>6656</v>
          </cell>
          <cell r="D1295">
            <v>6360</v>
          </cell>
        </row>
        <row r="1296">
          <cell r="B1296" t="str">
            <v>EVANSDALE</v>
          </cell>
          <cell r="C1296">
            <v>4526</v>
          </cell>
          <cell r="D1296">
            <v>4751</v>
          </cell>
        </row>
        <row r="1297">
          <cell r="B1297" t="str">
            <v>EVERLY</v>
          </cell>
          <cell r="C1297">
            <v>647</v>
          </cell>
          <cell r="D1297">
            <v>603</v>
          </cell>
        </row>
        <row r="1298">
          <cell r="B1298" t="str">
            <v>EXIRA</v>
          </cell>
          <cell r="C1298">
            <v>810</v>
          </cell>
          <cell r="D1298">
            <v>840</v>
          </cell>
        </row>
        <row r="1299">
          <cell r="B1299" t="str">
            <v>EXLINE</v>
          </cell>
          <cell r="C1299">
            <v>191</v>
          </cell>
          <cell r="D1299">
            <v>160</v>
          </cell>
        </row>
        <row r="1300">
          <cell r="B1300" t="str">
            <v>FAIRBANK</v>
          </cell>
          <cell r="C1300">
            <v>1041</v>
          </cell>
          <cell r="D1300">
            <v>1113</v>
          </cell>
        </row>
        <row r="1301">
          <cell r="B1301" t="str">
            <v>FAIRFAX</v>
          </cell>
          <cell r="C1301">
            <v>889</v>
          </cell>
          <cell r="D1301">
            <v>2123</v>
          </cell>
        </row>
        <row r="1302">
          <cell r="B1302" t="str">
            <v>FAIRFIELD</v>
          </cell>
          <cell r="C1302">
            <v>9509</v>
          </cell>
          <cell r="D1302">
            <v>9464</v>
          </cell>
        </row>
        <row r="1303">
          <cell r="B1303" t="str">
            <v>FARLEY</v>
          </cell>
          <cell r="C1303">
            <v>1334</v>
          </cell>
          <cell r="D1303">
            <v>1537</v>
          </cell>
        </row>
        <row r="1304">
          <cell r="B1304" t="str">
            <v>FARMERSBURG</v>
          </cell>
          <cell r="C1304">
            <v>300</v>
          </cell>
          <cell r="D1304">
            <v>302</v>
          </cell>
        </row>
        <row r="1305">
          <cell r="B1305" t="str">
            <v>FARMINGTON</v>
          </cell>
          <cell r="C1305">
            <v>756</v>
          </cell>
          <cell r="D1305">
            <v>664</v>
          </cell>
        </row>
        <row r="1306">
          <cell r="B1306" t="str">
            <v>FARNHAMVILLE</v>
          </cell>
          <cell r="C1306">
            <v>430</v>
          </cell>
          <cell r="D1306">
            <v>371</v>
          </cell>
        </row>
        <row r="1307">
          <cell r="B1307" t="str">
            <v>FARRAGUT</v>
          </cell>
          <cell r="C1307">
            <v>509</v>
          </cell>
          <cell r="D1307">
            <v>485</v>
          </cell>
        </row>
        <row r="1308">
          <cell r="B1308" t="str">
            <v>FAYETTE</v>
          </cell>
          <cell r="C1308">
            <v>1300</v>
          </cell>
          <cell r="D1308">
            <v>1338</v>
          </cell>
        </row>
        <row r="1309">
          <cell r="B1309" t="str">
            <v>FENTON</v>
          </cell>
          <cell r="C1309">
            <v>317</v>
          </cell>
          <cell r="D1309">
            <v>279</v>
          </cell>
        </row>
        <row r="1310">
          <cell r="B1310" t="str">
            <v>FERGUSON</v>
          </cell>
          <cell r="C1310">
            <v>126</v>
          </cell>
          <cell r="D1310">
            <v>126</v>
          </cell>
        </row>
        <row r="1311">
          <cell r="B1311" t="str">
            <v>FERTILE</v>
          </cell>
          <cell r="C1311">
            <v>360</v>
          </cell>
          <cell r="D1311">
            <v>370</v>
          </cell>
        </row>
        <row r="1312">
          <cell r="B1312" t="str">
            <v>FLORIS</v>
          </cell>
          <cell r="C1312">
            <v>153</v>
          </cell>
          <cell r="D1312">
            <v>138</v>
          </cell>
        </row>
        <row r="1313">
          <cell r="B1313" t="str">
            <v>FLOYD</v>
          </cell>
          <cell r="C1313">
            <v>361</v>
          </cell>
          <cell r="D1313">
            <v>335</v>
          </cell>
        </row>
        <row r="1314">
          <cell r="B1314" t="str">
            <v>FONDA</v>
          </cell>
          <cell r="C1314">
            <v>648</v>
          </cell>
          <cell r="D1314">
            <v>631</v>
          </cell>
        </row>
        <row r="1315">
          <cell r="B1315" t="str">
            <v>FONTANELLE</v>
          </cell>
          <cell r="C1315">
            <v>692</v>
          </cell>
          <cell r="D1315">
            <v>672</v>
          </cell>
        </row>
        <row r="1316">
          <cell r="B1316" t="str">
            <v>FOREST CITY</v>
          </cell>
          <cell r="C1316">
            <v>4362</v>
          </cell>
          <cell r="D1316">
            <v>4151</v>
          </cell>
        </row>
        <row r="1317">
          <cell r="B1317" t="str">
            <v>FORT ATKINSON</v>
          </cell>
          <cell r="C1317">
            <v>389</v>
          </cell>
          <cell r="D1317">
            <v>349</v>
          </cell>
        </row>
        <row r="1318">
          <cell r="B1318" t="str">
            <v>FORT DODGE</v>
          </cell>
          <cell r="C1318">
            <v>25136</v>
          </cell>
          <cell r="D1318">
            <v>25206</v>
          </cell>
        </row>
        <row r="1319">
          <cell r="B1319" t="str">
            <v>FORT MADISON</v>
          </cell>
          <cell r="C1319">
            <v>10715</v>
          </cell>
          <cell r="D1319">
            <v>11051</v>
          </cell>
        </row>
        <row r="1320">
          <cell r="B1320" t="str">
            <v>FOSTORIA</v>
          </cell>
          <cell r="C1320">
            <v>230</v>
          </cell>
          <cell r="D1320">
            <v>231</v>
          </cell>
        </row>
        <row r="1321">
          <cell r="B1321" t="str">
            <v>FRANKLIN</v>
          </cell>
          <cell r="C1321">
            <v>136</v>
          </cell>
          <cell r="D1321">
            <v>143</v>
          </cell>
        </row>
        <row r="1322">
          <cell r="B1322" t="str">
            <v>FRASER</v>
          </cell>
          <cell r="C1322">
            <v>137</v>
          </cell>
          <cell r="D1322">
            <v>102</v>
          </cell>
        </row>
        <row r="1323">
          <cell r="B1323" t="str">
            <v>FREDERICKSBURG</v>
          </cell>
          <cell r="C1323">
            <v>984</v>
          </cell>
          <cell r="D1323">
            <v>931</v>
          </cell>
        </row>
        <row r="1324">
          <cell r="B1324" t="str">
            <v>FREDERIKA</v>
          </cell>
          <cell r="C1324">
            <v>199</v>
          </cell>
          <cell r="D1324">
            <v>183</v>
          </cell>
        </row>
        <row r="1325">
          <cell r="B1325" t="str">
            <v>FREDONIA</v>
          </cell>
          <cell r="C1325">
            <v>251</v>
          </cell>
          <cell r="D1325">
            <v>244</v>
          </cell>
        </row>
        <row r="1326">
          <cell r="B1326" t="str">
            <v>FREMONT</v>
          </cell>
          <cell r="C1326">
            <v>704</v>
          </cell>
          <cell r="D1326">
            <v>743</v>
          </cell>
        </row>
        <row r="1327">
          <cell r="B1327" t="str">
            <v>FRUITLAND</v>
          </cell>
          <cell r="C1327">
            <v>703</v>
          </cell>
          <cell r="D1327">
            <v>977</v>
          </cell>
        </row>
        <row r="1328">
          <cell r="B1328" t="str">
            <v>FT ATKINSON</v>
          </cell>
          <cell r="C1328">
            <v>389</v>
          </cell>
          <cell r="D1328">
            <v>349</v>
          </cell>
        </row>
        <row r="1329">
          <cell r="B1329" t="str">
            <v>FT DODGE</v>
          </cell>
          <cell r="C1329">
            <v>25136</v>
          </cell>
          <cell r="D1329">
            <v>25206</v>
          </cell>
        </row>
        <row r="1330">
          <cell r="B1330" t="str">
            <v>FT MADISON</v>
          </cell>
          <cell r="C1330">
            <v>10715</v>
          </cell>
          <cell r="D1330">
            <v>11051</v>
          </cell>
        </row>
        <row r="1331">
          <cell r="B1331" t="str">
            <v>FT. ATKINSON</v>
          </cell>
          <cell r="C1331">
            <v>389</v>
          </cell>
          <cell r="D1331">
            <v>349</v>
          </cell>
        </row>
        <row r="1332">
          <cell r="B1332" t="str">
            <v>FT. DODGE</v>
          </cell>
          <cell r="C1332">
            <v>25136</v>
          </cell>
          <cell r="D1332">
            <v>25206</v>
          </cell>
        </row>
        <row r="1333">
          <cell r="B1333" t="str">
            <v>FT. MADISON</v>
          </cell>
          <cell r="C1333">
            <v>10715</v>
          </cell>
          <cell r="D1333">
            <v>11051</v>
          </cell>
        </row>
        <row r="1334">
          <cell r="B1334" t="str">
            <v>GALT</v>
          </cell>
          <cell r="C1334">
            <v>30</v>
          </cell>
          <cell r="D1334">
            <v>32</v>
          </cell>
        </row>
        <row r="1335">
          <cell r="B1335" t="str">
            <v>GALVA</v>
          </cell>
          <cell r="C1335">
            <v>368</v>
          </cell>
          <cell r="D1335">
            <v>434</v>
          </cell>
        </row>
        <row r="1336">
          <cell r="B1336" t="str">
            <v>GARBER</v>
          </cell>
          <cell r="C1336">
            <v>103</v>
          </cell>
          <cell r="D1336">
            <v>88</v>
          </cell>
        </row>
        <row r="1337">
          <cell r="B1337" t="str">
            <v>GARDEN GROVE</v>
          </cell>
          <cell r="C1337">
            <v>250</v>
          </cell>
          <cell r="D1337">
            <v>211</v>
          </cell>
        </row>
        <row r="1338">
          <cell r="B1338" t="str">
            <v>GARNAVILLO</v>
          </cell>
          <cell r="C1338">
            <v>754</v>
          </cell>
          <cell r="D1338">
            <v>745</v>
          </cell>
        </row>
        <row r="1339">
          <cell r="B1339" t="str">
            <v>GARNER</v>
          </cell>
          <cell r="C1339">
            <v>2922</v>
          </cell>
          <cell r="D1339">
            <v>3129</v>
          </cell>
        </row>
        <row r="1340">
          <cell r="B1340" t="str">
            <v>GARRISON</v>
          </cell>
          <cell r="C1340">
            <v>413</v>
          </cell>
          <cell r="D1340">
            <v>371</v>
          </cell>
        </row>
        <row r="1341">
          <cell r="B1341" t="str">
            <v>GARWIN</v>
          </cell>
          <cell r="C1341">
            <v>565</v>
          </cell>
          <cell r="D1341">
            <v>527</v>
          </cell>
        </row>
        <row r="1342">
          <cell r="B1342" t="str">
            <v>GENEVA</v>
          </cell>
          <cell r="C1342">
            <v>171</v>
          </cell>
          <cell r="D1342">
            <v>165</v>
          </cell>
        </row>
        <row r="1343">
          <cell r="B1343" t="str">
            <v>GEORGE</v>
          </cell>
          <cell r="C1343">
            <v>1051</v>
          </cell>
          <cell r="D1343">
            <v>1080</v>
          </cell>
        </row>
        <row r="1344">
          <cell r="B1344" t="str">
            <v>GIBSON</v>
          </cell>
          <cell r="C1344">
            <v>92</v>
          </cell>
          <cell r="D1344">
            <v>61</v>
          </cell>
        </row>
        <row r="1345">
          <cell r="B1345" t="str">
            <v>GILBERT</v>
          </cell>
          <cell r="C1345">
            <v>987</v>
          </cell>
          <cell r="D1345">
            <v>1082</v>
          </cell>
        </row>
        <row r="1346">
          <cell r="B1346" t="str">
            <v>GILBERTVILLE</v>
          </cell>
          <cell r="C1346">
            <v>767</v>
          </cell>
          <cell r="D1346">
            <v>712</v>
          </cell>
        </row>
        <row r="1347">
          <cell r="B1347" t="str">
            <v>GILLETT GROVE</v>
          </cell>
          <cell r="C1347">
            <v>55</v>
          </cell>
          <cell r="D1347">
            <v>49</v>
          </cell>
        </row>
        <row r="1348">
          <cell r="B1348" t="str">
            <v>GILMAN</v>
          </cell>
          <cell r="C1348">
            <v>600</v>
          </cell>
          <cell r="D1348">
            <v>509</v>
          </cell>
        </row>
        <row r="1349">
          <cell r="B1349" t="str">
            <v>GILMORE CITY</v>
          </cell>
          <cell r="C1349">
            <v>556</v>
          </cell>
          <cell r="D1349">
            <v>504</v>
          </cell>
        </row>
        <row r="1350">
          <cell r="B1350" t="str">
            <v>GLADBROOK</v>
          </cell>
          <cell r="C1350">
            <v>1015</v>
          </cell>
          <cell r="D1350">
            <v>945</v>
          </cell>
        </row>
        <row r="1351">
          <cell r="B1351" t="str">
            <v>GLENWOOD</v>
          </cell>
          <cell r="C1351">
            <v>5358</v>
          </cell>
          <cell r="D1351">
            <v>5269</v>
          </cell>
        </row>
        <row r="1352">
          <cell r="B1352" t="str">
            <v>GLIDDEN</v>
          </cell>
          <cell r="C1352">
            <v>1253</v>
          </cell>
          <cell r="D1352">
            <v>1146</v>
          </cell>
        </row>
        <row r="1353">
          <cell r="B1353" t="str">
            <v>GOLDFIELD</v>
          </cell>
          <cell r="C1353">
            <v>680</v>
          </cell>
          <cell r="D1353">
            <v>635</v>
          </cell>
        </row>
        <row r="1354">
          <cell r="B1354" t="str">
            <v>GOODELL</v>
          </cell>
          <cell r="C1354">
            <v>174</v>
          </cell>
          <cell r="D1354">
            <v>139</v>
          </cell>
        </row>
        <row r="1355">
          <cell r="B1355" t="str">
            <v>GOOSE LAKE</v>
          </cell>
          <cell r="C1355">
            <v>232</v>
          </cell>
          <cell r="D1355">
            <v>240</v>
          </cell>
        </row>
        <row r="1356">
          <cell r="B1356" t="str">
            <v>GOWRIE</v>
          </cell>
          <cell r="C1356">
            <v>1038</v>
          </cell>
          <cell r="D1356">
            <v>1037</v>
          </cell>
        </row>
        <row r="1357">
          <cell r="B1357" t="str">
            <v>GRAETTINGER</v>
          </cell>
          <cell r="C1357">
            <v>900</v>
          </cell>
          <cell r="D1357">
            <v>844</v>
          </cell>
        </row>
        <row r="1358">
          <cell r="B1358" t="str">
            <v>GRAF</v>
          </cell>
          <cell r="C1358">
            <v>73</v>
          </cell>
          <cell r="D1358">
            <v>79</v>
          </cell>
        </row>
        <row r="1359">
          <cell r="B1359" t="str">
            <v>GRAFTON</v>
          </cell>
          <cell r="C1359">
            <v>290</v>
          </cell>
          <cell r="D1359">
            <v>252</v>
          </cell>
        </row>
        <row r="1360">
          <cell r="B1360" t="str">
            <v>GRAND JUNCTION</v>
          </cell>
          <cell r="C1360">
            <v>964</v>
          </cell>
          <cell r="D1360">
            <v>824</v>
          </cell>
        </row>
        <row r="1361">
          <cell r="B1361" t="str">
            <v>GRAND MOUND</v>
          </cell>
          <cell r="C1361">
            <v>676</v>
          </cell>
          <cell r="D1361">
            <v>642</v>
          </cell>
        </row>
        <row r="1362">
          <cell r="B1362" t="str">
            <v>GRAND RIVER</v>
          </cell>
          <cell r="C1362">
            <v>225</v>
          </cell>
          <cell r="D1362">
            <v>236</v>
          </cell>
        </row>
        <row r="1363">
          <cell r="B1363" t="str">
            <v>GRANDVIEW</v>
          </cell>
          <cell r="C1363">
            <v>600</v>
          </cell>
          <cell r="D1363">
            <v>556</v>
          </cell>
        </row>
        <row r="1364">
          <cell r="B1364" t="str">
            <v>GRANGER</v>
          </cell>
          <cell r="C1364">
            <v>583</v>
          </cell>
          <cell r="D1364">
            <v>1244</v>
          </cell>
        </row>
        <row r="1365">
          <cell r="B1365" t="str">
            <v>GRANT</v>
          </cell>
          <cell r="C1365">
            <v>102</v>
          </cell>
          <cell r="D1365">
            <v>92</v>
          </cell>
        </row>
        <row r="1366">
          <cell r="B1366" t="str">
            <v>GRANVILLE</v>
          </cell>
          <cell r="C1366">
            <v>325</v>
          </cell>
          <cell r="D1366">
            <v>312</v>
          </cell>
        </row>
        <row r="1367">
          <cell r="B1367" t="str">
            <v>GRAVITY</v>
          </cell>
          <cell r="C1367">
            <v>218</v>
          </cell>
          <cell r="D1367">
            <v>188</v>
          </cell>
        </row>
        <row r="1368">
          <cell r="B1368" t="str">
            <v>GRAY</v>
          </cell>
          <cell r="C1368">
            <v>82</v>
          </cell>
          <cell r="D1368">
            <v>63</v>
          </cell>
        </row>
        <row r="1369">
          <cell r="B1369" t="str">
            <v>GREELEY</v>
          </cell>
          <cell r="C1369">
            <v>276</v>
          </cell>
          <cell r="D1369">
            <v>256</v>
          </cell>
        </row>
        <row r="1370">
          <cell r="B1370" t="str">
            <v>GREENE</v>
          </cell>
          <cell r="C1370">
            <v>1099</v>
          </cell>
          <cell r="D1370">
            <v>1130</v>
          </cell>
        </row>
        <row r="1371">
          <cell r="B1371" t="str">
            <v>GREENFIELD</v>
          </cell>
          <cell r="C1371">
            <v>2129</v>
          </cell>
          <cell r="D1371">
            <v>1982</v>
          </cell>
        </row>
        <row r="1372">
          <cell r="B1372" t="str">
            <v>GREENVILLE</v>
          </cell>
          <cell r="C1372">
            <v>93</v>
          </cell>
          <cell r="D1372">
            <v>75</v>
          </cell>
        </row>
        <row r="1373">
          <cell r="B1373" t="str">
            <v>GRIMES</v>
          </cell>
          <cell r="C1373">
            <v>5098</v>
          </cell>
          <cell r="D1373">
            <v>8246</v>
          </cell>
        </row>
        <row r="1374">
          <cell r="B1374" t="str">
            <v>GRINNELL</v>
          </cell>
          <cell r="C1374">
            <v>9105</v>
          </cell>
          <cell r="D1374">
            <v>9218</v>
          </cell>
        </row>
        <row r="1375">
          <cell r="B1375" t="str">
            <v>GRISWOLD</v>
          </cell>
          <cell r="C1375">
            <v>1039</v>
          </cell>
          <cell r="D1375">
            <v>1036</v>
          </cell>
        </row>
        <row r="1376">
          <cell r="B1376" t="str">
            <v>GRUNDY CENTER</v>
          </cell>
          <cell r="C1376">
            <v>2596</v>
          </cell>
          <cell r="D1376">
            <v>2706</v>
          </cell>
        </row>
        <row r="1377">
          <cell r="B1377" t="str">
            <v>GRUVER</v>
          </cell>
          <cell r="C1377">
            <v>106</v>
          </cell>
          <cell r="D1377">
            <v>94</v>
          </cell>
        </row>
        <row r="1378">
          <cell r="B1378" t="str">
            <v>GUERNSEY</v>
          </cell>
          <cell r="C1378">
            <v>70</v>
          </cell>
          <cell r="D1378">
            <v>63</v>
          </cell>
        </row>
        <row r="1379">
          <cell r="B1379" t="str">
            <v>GUTHRIE CENTER</v>
          </cell>
          <cell r="C1379">
            <v>1668</v>
          </cell>
          <cell r="D1379">
            <v>1569</v>
          </cell>
        </row>
        <row r="1380">
          <cell r="B1380" t="str">
            <v>GUTTENBERG</v>
          </cell>
          <cell r="C1380">
            <v>1987</v>
          </cell>
          <cell r="D1380">
            <v>1919</v>
          </cell>
        </row>
        <row r="1381">
          <cell r="B1381" t="str">
            <v>HALBUR</v>
          </cell>
          <cell r="C1381">
            <v>202</v>
          </cell>
          <cell r="D1381">
            <v>246</v>
          </cell>
        </row>
        <row r="1382">
          <cell r="B1382" t="str">
            <v>HAMBURG</v>
          </cell>
          <cell r="C1382">
            <v>1240</v>
          </cell>
          <cell r="D1382">
            <v>1187</v>
          </cell>
        </row>
        <row r="1383">
          <cell r="B1383" t="str">
            <v>HAMILTON</v>
          </cell>
          <cell r="C1383">
            <v>144</v>
          </cell>
          <cell r="D1383">
            <v>130</v>
          </cell>
        </row>
        <row r="1384">
          <cell r="B1384" t="str">
            <v>HAMPTON</v>
          </cell>
          <cell r="C1384">
            <v>4218</v>
          </cell>
          <cell r="D1384">
            <v>4461</v>
          </cell>
        </row>
        <row r="1385">
          <cell r="B1385" t="str">
            <v>HANCOCK</v>
          </cell>
          <cell r="C1385">
            <v>207</v>
          </cell>
          <cell r="D1385">
            <v>196</v>
          </cell>
        </row>
        <row r="1386">
          <cell r="B1386" t="str">
            <v>HANLONTOWN</v>
          </cell>
          <cell r="C1386">
            <v>229</v>
          </cell>
          <cell r="D1386">
            <v>226</v>
          </cell>
        </row>
        <row r="1387">
          <cell r="B1387" t="str">
            <v>HANSELL</v>
          </cell>
          <cell r="C1387">
            <v>96</v>
          </cell>
          <cell r="D1387">
            <v>98</v>
          </cell>
        </row>
        <row r="1388">
          <cell r="B1388" t="str">
            <v>HARCOURT</v>
          </cell>
          <cell r="C1388">
            <v>340</v>
          </cell>
          <cell r="D1388">
            <v>303</v>
          </cell>
        </row>
        <row r="1389">
          <cell r="B1389" t="str">
            <v>HARDY</v>
          </cell>
          <cell r="C1389">
            <v>57</v>
          </cell>
          <cell r="D1389">
            <v>47</v>
          </cell>
        </row>
        <row r="1390">
          <cell r="B1390" t="str">
            <v>HARLAN</v>
          </cell>
          <cell r="C1390">
            <v>5282</v>
          </cell>
          <cell r="D1390">
            <v>5106</v>
          </cell>
        </row>
        <row r="1391">
          <cell r="B1391" t="str">
            <v>HARPER</v>
          </cell>
          <cell r="C1391">
            <v>134</v>
          </cell>
          <cell r="D1391">
            <v>114</v>
          </cell>
        </row>
        <row r="1392">
          <cell r="B1392" t="str">
            <v>HARPERS FERRY</v>
          </cell>
          <cell r="C1392">
            <v>330</v>
          </cell>
          <cell r="D1392">
            <v>328</v>
          </cell>
        </row>
        <row r="1393">
          <cell r="B1393" t="str">
            <v>HARRIS</v>
          </cell>
          <cell r="C1393">
            <v>200</v>
          </cell>
          <cell r="D1393">
            <v>170</v>
          </cell>
        </row>
        <row r="1394">
          <cell r="B1394" t="str">
            <v>HARTFORD</v>
          </cell>
          <cell r="C1394">
            <v>759</v>
          </cell>
          <cell r="D1394">
            <v>771</v>
          </cell>
        </row>
        <row r="1395">
          <cell r="B1395" t="str">
            <v>HARTLEY</v>
          </cell>
          <cell r="C1395">
            <v>1733</v>
          </cell>
          <cell r="D1395">
            <v>1672</v>
          </cell>
        </row>
        <row r="1396">
          <cell r="B1396" t="str">
            <v>HARTWICK</v>
          </cell>
          <cell r="C1396">
            <v>83</v>
          </cell>
          <cell r="D1396">
            <v>86</v>
          </cell>
        </row>
        <row r="1397">
          <cell r="B1397" t="str">
            <v>HARVEY</v>
          </cell>
          <cell r="C1397">
            <v>277</v>
          </cell>
          <cell r="D1397">
            <v>235</v>
          </cell>
        </row>
        <row r="1398">
          <cell r="B1398" t="str">
            <v>HASTINGS</v>
          </cell>
          <cell r="C1398">
            <v>214</v>
          </cell>
          <cell r="D1398">
            <v>152</v>
          </cell>
        </row>
        <row r="1399">
          <cell r="B1399" t="str">
            <v>HAVELOCK</v>
          </cell>
          <cell r="C1399">
            <v>177</v>
          </cell>
          <cell r="D1399">
            <v>138</v>
          </cell>
        </row>
        <row r="1400">
          <cell r="B1400" t="str">
            <v>HAVERHILL</v>
          </cell>
          <cell r="C1400">
            <v>170</v>
          </cell>
          <cell r="D1400">
            <v>173</v>
          </cell>
        </row>
        <row r="1401">
          <cell r="B1401" t="str">
            <v>HAWARDEN</v>
          </cell>
          <cell r="C1401">
            <v>2478</v>
          </cell>
          <cell r="D1401">
            <v>2546</v>
          </cell>
        </row>
        <row r="1402">
          <cell r="B1402" t="str">
            <v>HAWKEYE</v>
          </cell>
          <cell r="C1402">
            <v>489</v>
          </cell>
          <cell r="D1402">
            <v>449</v>
          </cell>
        </row>
        <row r="1403">
          <cell r="B1403" t="str">
            <v>HAYESVILLE</v>
          </cell>
          <cell r="C1403">
            <v>64</v>
          </cell>
          <cell r="D1403">
            <v>50</v>
          </cell>
        </row>
        <row r="1404">
          <cell r="B1404" t="str">
            <v>HAZLETON</v>
          </cell>
          <cell r="C1404">
            <v>950</v>
          </cell>
          <cell r="D1404">
            <v>823</v>
          </cell>
        </row>
        <row r="1405">
          <cell r="B1405" t="str">
            <v>HEDRICK</v>
          </cell>
          <cell r="C1405">
            <v>837</v>
          </cell>
          <cell r="D1405">
            <v>764</v>
          </cell>
        </row>
        <row r="1406">
          <cell r="B1406" t="str">
            <v>HENDERSON</v>
          </cell>
          <cell r="C1406">
            <v>171</v>
          </cell>
          <cell r="D1406">
            <v>185</v>
          </cell>
        </row>
        <row r="1407">
          <cell r="B1407" t="str">
            <v>HEPBURN</v>
          </cell>
          <cell r="C1407">
            <v>39</v>
          </cell>
          <cell r="D1407">
            <v>23</v>
          </cell>
        </row>
        <row r="1408">
          <cell r="B1408" t="str">
            <v>HIAWATHA</v>
          </cell>
          <cell r="C1408">
            <v>6480</v>
          </cell>
          <cell r="D1408">
            <v>7024</v>
          </cell>
        </row>
        <row r="1409">
          <cell r="B1409" t="str">
            <v>HILLS</v>
          </cell>
          <cell r="C1409">
            <v>679</v>
          </cell>
          <cell r="D1409">
            <v>703</v>
          </cell>
        </row>
        <row r="1410">
          <cell r="B1410" t="str">
            <v>HILLSBORO</v>
          </cell>
          <cell r="C1410">
            <v>205</v>
          </cell>
          <cell r="D1410">
            <v>180</v>
          </cell>
        </row>
        <row r="1411">
          <cell r="B1411" t="str">
            <v>HINTON</v>
          </cell>
          <cell r="C1411">
            <v>808</v>
          </cell>
          <cell r="D1411">
            <v>928</v>
          </cell>
        </row>
        <row r="1412">
          <cell r="B1412" t="str">
            <v>HOLLAND</v>
          </cell>
          <cell r="C1412">
            <v>250</v>
          </cell>
          <cell r="D1412">
            <v>282</v>
          </cell>
        </row>
        <row r="1413">
          <cell r="B1413" t="str">
            <v>HOLSTEIN</v>
          </cell>
          <cell r="C1413">
            <v>1470</v>
          </cell>
          <cell r="D1413">
            <v>1396</v>
          </cell>
        </row>
        <row r="1414">
          <cell r="B1414" t="str">
            <v>HOLY CROSS</v>
          </cell>
          <cell r="C1414">
            <v>339</v>
          </cell>
          <cell r="D1414">
            <v>374</v>
          </cell>
        </row>
        <row r="1415">
          <cell r="B1415" t="str">
            <v>HOPKINTON</v>
          </cell>
          <cell r="C1415">
            <v>681</v>
          </cell>
          <cell r="D1415">
            <v>628</v>
          </cell>
        </row>
        <row r="1416">
          <cell r="B1416" t="str">
            <v>HORNICK</v>
          </cell>
          <cell r="C1416">
            <v>253</v>
          </cell>
          <cell r="D1416">
            <v>225</v>
          </cell>
        </row>
        <row r="1417">
          <cell r="B1417" t="str">
            <v>HOSPERS</v>
          </cell>
          <cell r="C1417">
            <v>672</v>
          </cell>
          <cell r="D1417">
            <v>698</v>
          </cell>
        </row>
        <row r="1418">
          <cell r="B1418" t="str">
            <v>HOUGHTON</v>
          </cell>
          <cell r="C1418">
            <v>130</v>
          </cell>
          <cell r="D1418">
            <v>146</v>
          </cell>
        </row>
        <row r="1419">
          <cell r="B1419" t="str">
            <v>HUBBARD</v>
          </cell>
          <cell r="C1419">
            <v>885</v>
          </cell>
          <cell r="D1419">
            <v>845</v>
          </cell>
        </row>
        <row r="1420">
          <cell r="B1420" t="str">
            <v>HUDSON</v>
          </cell>
          <cell r="C1420">
            <v>2117</v>
          </cell>
          <cell r="D1420">
            <v>2282</v>
          </cell>
        </row>
        <row r="1421">
          <cell r="B1421" t="str">
            <v>HULL</v>
          </cell>
          <cell r="C1421">
            <v>1960</v>
          </cell>
          <cell r="D1421">
            <v>2175</v>
          </cell>
        </row>
        <row r="1422">
          <cell r="B1422" t="str">
            <v>HUMBOLDT</v>
          </cell>
          <cell r="C1422">
            <v>4452</v>
          </cell>
          <cell r="D1422">
            <v>4690</v>
          </cell>
        </row>
        <row r="1423">
          <cell r="B1423" t="str">
            <v>HUMESTON</v>
          </cell>
          <cell r="C1423">
            <v>543</v>
          </cell>
          <cell r="D1423">
            <v>494</v>
          </cell>
        </row>
        <row r="1424">
          <cell r="B1424" t="str">
            <v>HUXLEY</v>
          </cell>
          <cell r="C1424">
            <v>2316</v>
          </cell>
          <cell r="D1424">
            <v>3317</v>
          </cell>
        </row>
        <row r="1425">
          <cell r="B1425" t="str">
            <v>IDA GROVE</v>
          </cell>
          <cell r="C1425">
            <v>2350</v>
          </cell>
          <cell r="D1425">
            <v>2142</v>
          </cell>
        </row>
        <row r="1426">
          <cell r="B1426" t="str">
            <v>IMOGENE</v>
          </cell>
          <cell r="C1426">
            <v>66</v>
          </cell>
          <cell r="D1426">
            <v>72</v>
          </cell>
        </row>
        <row r="1427">
          <cell r="B1427" t="str">
            <v>INDEPENDENCE</v>
          </cell>
          <cell r="C1427">
            <v>6014</v>
          </cell>
          <cell r="D1427">
            <v>5966</v>
          </cell>
        </row>
        <row r="1428">
          <cell r="B1428" t="str">
            <v>INDIANOLA</v>
          </cell>
          <cell r="C1428">
            <v>12998</v>
          </cell>
          <cell r="D1428">
            <v>14782</v>
          </cell>
        </row>
        <row r="1429">
          <cell r="B1429" t="str">
            <v>INWOOD</v>
          </cell>
          <cell r="C1429">
            <v>875</v>
          </cell>
          <cell r="D1429">
            <v>814</v>
          </cell>
        </row>
        <row r="1430">
          <cell r="B1430" t="str">
            <v>IONIA</v>
          </cell>
          <cell r="C1430">
            <v>277</v>
          </cell>
          <cell r="D1430">
            <v>291</v>
          </cell>
        </row>
        <row r="1431">
          <cell r="B1431" t="str">
            <v>IOWA CITY</v>
          </cell>
          <cell r="C1431">
            <v>62220</v>
          </cell>
          <cell r="D1431">
            <v>67862</v>
          </cell>
        </row>
        <row r="1432">
          <cell r="B1432" t="str">
            <v>IOWA FALLS</v>
          </cell>
          <cell r="C1432">
            <v>5193</v>
          </cell>
          <cell r="D1432">
            <v>5238</v>
          </cell>
        </row>
        <row r="1433">
          <cell r="B1433" t="str">
            <v>IRETON</v>
          </cell>
          <cell r="C1433">
            <v>585</v>
          </cell>
          <cell r="D1433">
            <v>609</v>
          </cell>
        </row>
        <row r="1434">
          <cell r="B1434" t="str">
            <v>IRWIN</v>
          </cell>
          <cell r="C1434">
            <v>372</v>
          </cell>
          <cell r="D1434">
            <v>341</v>
          </cell>
        </row>
        <row r="1435">
          <cell r="B1435" t="str">
            <v>JACKSON JUNCTION</v>
          </cell>
          <cell r="C1435">
            <v>60</v>
          </cell>
          <cell r="D1435">
            <v>58</v>
          </cell>
        </row>
        <row r="1436">
          <cell r="B1436" t="str">
            <v>JAMAICA</v>
          </cell>
          <cell r="C1436">
            <v>237</v>
          </cell>
          <cell r="D1436">
            <v>224</v>
          </cell>
        </row>
        <row r="1437">
          <cell r="B1437" t="str">
            <v>JANESVILLE</v>
          </cell>
          <cell r="C1437">
            <v>829</v>
          </cell>
          <cell r="D1437">
            <v>930</v>
          </cell>
        </row>
        <row r="1438">
          <cell r="B1438" t="str">
            <v>JEFFERSON</v>
          </cell>
          <cell r="C1438">
            <v>4626</v>
          </cell>
          <cell r="D1438">
            <v>4345</v>
          </cell>
        </row>
        <row r="1439">
          <cell r="B1439" t="str">
            <v>JESUP</v>
          </cell>
          <cell r="C1439">
            <v>2212</v>
          </cell>
          <cell r="D1439">
            <v>2520</v>
          </cell>
        </row>
        <row r="1440">
          <cell r="B1440" t="str">
            <v>JEWELL</v>
          </cell>
          <cell r="C1440">
            <v>1239</v>
          </cell>
          <cell r="D1440">
            <v>1215</v>
          </cell>
        </row>
        <row r="1441">
          <cell r="B1441" t="str">
            <v>JOHNSTON</v>
          </cell>
          <cell r="C1441">
            <v>8649</v>
          </cell>
          <cell r="D1441">
            <v>17278</v>
          </cell>
        </row>
        <row r="1442">
          <cell r="B1442" t="str">
            <v>JOICE</v>
          </cell>
          <cell r="C1442">
            <v>231</v>
          </cell>
          <cell r="D1442">
            <v>222</v>
          </cell>
        </row>
        <row r="1443">
          <cell r="B1443" t="str">
            <v>JOLLEY</v>
          </cell>
          <cell r="C1443">
            <v>54</v>
          </cell>
          <cell r="D1443">
            <v>41</v>
          </cell>
        </row>
        <row r="1444">
          <cell r="B1444" t="str">
            <v>KALONA</v>
          </cell>
          <cell r="C1444">
            <v>2293</v>
          </cell>
          <cell r="D1444">
            <v>2363</v>
          </cell>
        </row>
        <row r="1445">
          <cell r="B1445" t="str">
            <v>KAMRAR</v>
          </cell>
          <cell r="C1445">
            <v>229</v>
          </cell>
          <cell r="D1445">
            <v>199</v>
          </cell>
        </row>
        <row r="1446">
          <cell r="B1446" t="str">
            <v>KANAWHA</v>
          </cell>
          <cell r="C1446">
            <v>739</v>
          </cell>
          <cell r="D1446">
            <v>652</v>
          </cell>
        </row>
        <row r="1447">
          <cell r="B1447" t="str">
            <v>KELLERTON</v>
          </cell>
          <cell r="C1447">
            <v>372</v>
          </cell>
          <cell r="D1447">
            <v>315</v>
          </cell>
        </row>
        <row r="1448">
          <cell r="B1448" t="str">
            <v>KELLEY</v>
          </cell>
          <cell r="C1448">
            <v>300</v>
          </cell>
          <cell r="D1448">
            <v>309</v>
          </cell>
        </row>
        <row r="1449">
          <cell r="B1449" t="str">
            <v>KELLOGG</v>
          </cell>
          <cell r="C1449">
            <v>606</v>
          </cell>
          <cell r="D1449">
            <v>599</v>
          </cell>
        </row>
        <row r="1450">
          <cell r="B1450" t="str">
            <v>KENSETT</v>
          </cell>
          <cell r="C1450">
            <v>280</v>
          </cell>
          <cell r="D1450">
            <v>266</v>
          </cell>
        </row>
        <row r="1451">
          <cell r="B1451" t="str">
            <v>KEOKUK</v>
          </cell>
          <cell r="C1451">
            <v>11427</v>
          </cell>
          <cell r="D1451">
            <v>10780</v>
          </cell>
        </row>
        <row r="1452">
          <cell r="B1452" t="str">
            <v>KEOMAH</v>
          </cell>
          <cell r="C1452">
            <v>97</v>
          </cell>
          <cell r="D1452">
            <v>84</v>
          </cell>
        </row>
        <row r="1453">
          <cell r="B1453" t="str">
            <v>KEOMAH VILLAGE</v>
          </cell>
          <cell r="C1453">
            <v>97</v>
          </cell>
          <cell r="D1453">
            <v>84</v>
          </cell>
        </row>
        <row r="1454">
          <cell r="B1454" t="str">
            <v>KEOSAUQUA</v>
          </cell>
          <cell r="C1454">
            <v>1066</v>
          </cell>
          <cell r="D1454">
            <v>1006</v>
          </cell>
        </row>
        <row r="1455">
          <cell r="B1455" t="str">
            <v>KEOTA</v>
          </cell>
          <cell r="C1455">
            <v>1025</v>
          </cell>
          <cell r="D1455">
            <v>1009</v>
          </cell>
        </row>
        <row r="1456">
          <cell r="B1456" t="str">
            <v>KESWICK</v>
          </cell>
          <cell r="C1456">
            <v>295</v>
          </cell>
          <cell r="D1456">
            <v>246</v>
          </cell>
        </row>
        <row r="1457">
          <cell r="B1457" t="str">
            <v>KEYSTONE</v>
          </cell>
          <cell r="C1457">
            <v>687</v>
          </cell>
          <cell r="D1457">
            <v>622</v>
          </cell>
        </row>
        <row r="1458">
          <cell r="B1458" t="str">
            <v>KIMBALLTON</v>
          </cell>
          <cell r="C1458">
            <v>342</v>
          </cell>
          <cell r="D1458">
            <v>322</v>
          </cell>
        </row>
        <row r="1459">
          <cell r="B1459" t="str">
            <v>KINGSLEY</v>
          </cell>
          <cell r="C1459">
            <v>1245</v>
          </cell>
          <cell r="D1459">
            <v>1411</v>
          </cell>
        </row>
        <row r="1460">
          <cell r="B1460" t="str">
            <v>KINROSS</v>
          </cell>
          <cell r="C1460">
            <v>80</v>
          </cell>
          <cell r="D1460">
            <v>73</v>
          </cell>
        </row>
        <row r="1461">
          <cell r="B1461" t="str">
            <v>KIRKMAN</v>
          </cell>
          <cell r="C1461">
            <v>76</v>
          </cell>
          <cell r="D1461">
            <v>64</v>
          </cell>
        </row>
        <row r="1462">
          <cell r="B1462" t="str">
            <v>KIRKVILLE</v>
          </cell>
          <cell r="C1462">
            <v>214</v>
          </cell>
          <cell r="D1462">
            <v>167</v>
          </cell>
        </row>
        <row r="1463">
          <cell r="B1463" t="str">
            <v>KIRON</v>
          </cell>
          <cell r="C1463">
            <v>273</v>
          </cell>
          <cell r="D1463">
            <v>279</v>
          </cell>
        </row>
        <row r="1464">
          <cell r="B1464" t="str">
            <v>KLEMME</v>
          </cell>
          <cell r="C1464">
            <v>593</v>
          </cell>
          <cell r="D1464">
            <v>507</v>
          </cell>
        </row>
        <row r="1465">
          <cell r="B1465" t="str">
            <v>KNIERIM</v>
          </cell>
          <cell r="C1465">
            <v>70</v>
          </cell>
          <cell r="D1465">
            <v>60</v>
          </cell>
        </row>
        <row r="1466">
          <cell r="B1466" t="str">
            <v>KNOXVILLE</v>
          </cell>
          <cell r="C1466">
            <v>7731</v>
          </cell>
          <cell r="D1466">
            <v>7313</v>
          </cell>
        </row>
        <row r="1467">
          <cell r="B1467" t="str">
            <v>LA MOTTE</v>
          </cell>
          <cell r="C1467">
            <v>272</v>
          </cell>
          <cell r="D1467">
            <v>260</v>
          </cell>
        </row>
        <row r="1468">
          <cell r="B1468" t="str">
            <v>LA PORTE CITY</v>
          </cell>
          <cell r="C1468">
            <v>2275</v>
          </cell>
          <cell r="D1468">
            <v>2285</v>
          </cell>
        </row>
        <row r="1469">
          <cell r="B1469" t="str">
            <v>LACONA</v>
          </cell>
          <cell r="C1469">
            <v>360</v>
          </cell>
          <cell r="D1469">
            <v>361</v>
          </cell>
        </row>
        <row r="1470">
          <cell r="B1470" t="str">
            <v>LADORA</v>
          </cell>
          <cell r="C1470">
            <v>287</v>
          </cell>
          <cell r="D1470">
            <v>283</v>
          </cell>
        </row>
        <row r="1471">
          <cell r="B1471" t="str">
            <v>LAKE CITY</v>
          </cell>
          <cell r="C1471">
            <v>1787</v>
          </cell>
          <cell r="D1471">
            <v>1727</v>
          </cell>
        </row>
        <row r="1472">
          <cell r="B1472" t="str">
            <v>LAKE MILLS</v>
          </cell>
          <cell r="C1472">
            <v>2140</v>
          </cell>
          <cell r="D1472">
            <v>2100</v>
          </cell>
        </row>
        <row r="1473">
          <cell r="B1473" t="str">
            <v>LAKE PARK</v>
          </cell>
          <cell r="C1473">
            <v>1023</v>
          </cell>
          <cell r="D1473">
            <v>1105</v>
          </cell>
        </row>
        <row r="1474">
          <cell r="B1474" t="str">
            <v>LAKE VIEW</v>
          </cell>
          <cell r="C1474">
            <v>1278</v>
          </cell>
          <cell r="D1474">
            <v>1142</v>
          </cell>
        </row>
        <row r="1475">
          <cell r="B1475" t="str">
            <v>LAKECITY</v>
          </cell>
          <cell r="C1475">
            <v>1787</v>
          </cell>
          <cell r="D1475">
            <v>1727</v>
          </cell>
        </row>
        <row r="1476">
          <cell r="B1476" t="str">
            <v>LAKEMILLS</v>
          </cell>
          <cell r="C1476">
            <v>2140</v>
          </cell>
          <cell r="D1476">
            <v>2100</v>
          </cell>
        </row>
        <row r="1477">
          <cell r="B1477" t="str">
            <v>LAKEPARK</v>
          </cell>
          <cell r="C1477">
            <v>1023</v>
          </cell>
          <cell r="D1477">
            <v>1105</v>
          </cell>
        </row>
        <row r="1478">
          <cell r="B1478" t="str">
            <v>LAKESIDE</v>
          </cell>
          <cell r="C1478">
            <v>484</v>
          </cell>
          <cell r="D1478">
            <v>596</v>
          </cell>
        </row>
        <row r="1479">
          <cell r="B1479" t="str">
            <v>LAKEVIEW</v>
          </cell>
          <cell r="C1479">
            <v>1278</v>
          </cell>
          <cell r="D1479">
            <v>1142</v>
          </cell>
        </row>
        <row r="1480">
          <cell r="B1480" t="str">
            <v>LAKOTA</v>
          </cell>
          <cell r="C1480">
            <v>255</v>
          </cell>
          <cell r="D1480">
            <v>255</v>
          </cell>
        </row>
        <row r="1481">
          <cell r="B1481" t="str">
            <v>LAMBS GROVE</v>
          </cell>
          <cell r="C1481">
            <v>225</v>
          </cell>
          <cell r="D1481">
            <v>172</v>
          </cell>
        </row>
        <row r="1482">
          <cell r="B1482" t="str">
            <v>LAMONI</v>
          </cell>
          <cell r="C1482">
            <v>2444</v>
          </cell>
          <cell r="D1482">
            <v>2324</v>
          </cell>
        </row>
        <row r="1483">
          <cell r="B1483" t="str">
            <v>LAMONT</v>
          </cell>
          <cell r="C1483">
            <v>503</v>
          </cell>
          <cell r="D1483">
            <v>461</v>
          </cell>
        </row>
        <row r="1484">
          <cell r="B1484" t="str">
            <v>LAMOTTE</v>
          </cell>
          <cell r="C1484">
            <v>272</v>
          </cell>
          <cell r="D1484">
            <v>260</v>
          </cell>
        </row>
        <row r="1485">
          <cell r="B1485" t="str">
            <v>LANESBORO</v>
          </cell>
          <cell r="C1485">
            <v>152</v>
          </cell>
          <cell r="D1485">
            <v>121</v>
          </cell>
        </row>
        <row r="1486">
          <cell r="B1486" t="str">
            <v>LANSING</v>
          </cell>
          <cell r="C1486">
            <v>1012</v>
          </cell>
          <cell r="D1486">
            <v>999</v>
          </cell>
        </row>
        <row r="1487">
          <cell r="B1487" t="str">
            <v>LAPORTE CITY</v>
          </cell>
          <cell r="C1487">
            <v>2275</v>
          </cell>
          <cell r="D1487">
            <v>2285</v>
          </cell>
        </row>
        <row r="1488">
          <cell r="B1488" t="str">
            <v>LARCHWOOD</v>
          </cell>
          <cell r="C1488">
            <v>788</v>
          </cell>
          <cell r="D1488">
            <v>866</v>
          </cell>
        </row>
        <row r="1489">
          <cell r="B1489" t="str">
            <v>LARRABEE</v>
          </cell>
          <cell r="C1489">
            <v>149</v>
          </cell>
          <cell r="D1489">
            <v>132</v>
          </cell>
        </row>
        <row r="1490">
          <cell r="B1490" t="str">
            <v>LATIMER</v>
          </cell>
          <cell r="C1490">
            <v>535</v>
          </cell>
          <cell r="D1490">
            <v>507</v>
          </cell>
        </row>
        <row r="1491">
          <cell r="B1491" t="str">
            <v>LAUREL</v>
          </cell>
          <cell r="C1491">
            <v>266</v>
          </cell>
          <cell r="D1491">
            <v>239</v>
          </cell>
        </row>
        <row r="1492">
          <cell r="B1492" t="str">
            <v>LAURENS</v>
          </cell>
          <cell r="C1492">
            <v>1476</v>
          </cell>
          <cell r="D1492">
            <v>1258</v>
          </cell>
        </row>
        <row r="1493">
          <cell r="B1493" t="str">
            <v>LAWLER</v>
          </cell>
          <cell r="C1493">
            <v>461</v>
          </cell>
          <cell r="D1493">
            <v>439</v>
          </cell>
        </row>
        <row r="1494">
          <cell r="B1494" t="str">
            <v>LAWTON</v>
          </cell>
          <cell r="C1494">
            <v>697</v>
          </cell>
          <cell r="D1494">
            <v>908</v>
          </cell>
        </row>
        <row r="1495">
          <cell r="B1495" t="str">
            <v>LE CLAIRE</v>
          </cell>
          <cell r="C1495">
            <v>2847</v>
          </cell>
          <cell r="D1495">
            <v>3765</v>
          </cell>
        </row>
        <row r="1496">
          <cell r="B1496" t="str">
            <v>LE GRAND</v>
          </cell>
          <cell r="C1496">
            <v>883</v>
          </cell>
          <cell r="D1496">
            <v>938</v>
          </cell>
        </row>
        <row r="1497">
          <cell r="B1497" t="str">
            <v>LE MARS</v>
          </cell>
          <cell r="C1497">
            <v>9237</v>
          </cell>
          <cell r="D1497">
            <v>9826</v>
          </cell>
        </row>
        <row r="1498">
          <cell r="B1498" t="str">
            <v>LE ROY</v>
          </cell>
          <cell r="C1498">
            <v>13</v>
          </cell>
          <cell r="D1498">
            <v>15</v>
          </cell>
        </row>
        <row r="1499">
          <cell r="B1499" t="str">
            <v>LECLAIRE</v>
          </cell>
          <cell r="C1499">
            <v>2847</v>
          </cell>
          <cell r="D1499">
            <v>3765</v>
          </cell>
        </row>
        <row r="1500">
          <cell r="B1500" t="str">
            <v>LEDYARD</v>
          </cell>
          <cell r="C1500">
            <v>147</v>
          </cell>
          <cell r="D1500">
            <v>130</v>
          </cell>
        </row>
        <row r="1501">
          <cell r="B1501" t="str">
            <v>LEGRAND</v>
          </cell>
          <cell r="C1501">
            <v>883</v>
          </cell>
          <cell r="D1501">
            <v>938</v>
          </cell>
        </row>
        <row r="1502">
          <cell r="B1502" t="str">
            <v>LEHIGH</v>
          </cell>
          <cell r="C1502">
            <v>497</v>
          </cell>
          <cell r="D1502">
            <v>416</v>
          </cell>
        </row>
        <row r="1503">
          <cell r="B1503" t="str">
            <v>LEIGHTON</v>
          </cell>
          <cell r="C1503">
            <v>153</v>
          </cell>
          <cell r="D1503">
            <v>162</v>
          </cell>
        </row>
        <row r="1504">
          <cell r="B1504" t="str">
            <v>LELAND</v>
          </cell>
          <cell r="C1504">
            <v>258</v>
          </cell>
          <cell r="D1504">
            <v>289</v>
          </cell>
        </row>
        <row r="1505">
          <cell r="B1505" t="str">
            <v>LEMARS</v>
          </cell>
          <cell r="C1505">
            <v>9237</v>
          </cell>
          <cell r="D1505">
            <v>9826</v>
          </cell>
        </row>
        <row r="1506">
          <cell r="B1506" t="str">
            <v>LENOX</v>
          </cell>
          <cell r="C1506">
            <v>1401</v>
          </cell>
          <cell r="D1506">
            <v>1407</v>
          </cell>
        </row>
        <row r="1507">
          <cell r="B1507" t="str">
            <v>LEON</v>
          </cell>
          <cell r="C1507">
            <v>1983</v>
          </cell>
          <cell r="D1507">
            <v>1977</v>
          </cell>
        </row>
        <row r="1508">
          <cell r="B1508" t="str">
            <v>LEROY</v>
          </cell>
          <cell r="C1508">
            <v>13</v>
          </cell>
          <cell r="D1508">
            <v>15</v>
          </cell>
        </row>
        <row r="1509">
          <cell r="B1509" t="str">
            <v>LESTER</v>
          </cell>
          <cell r="C1509">
            <v>251</v>
          </cell>
          <cell r="D1509">
            <v>294</v>
          </cell>
        </row>
        <row r="1510">
          <cell r="B1510" t="str">
            <v>LETTS</v>
          </cell>
          <cell r="C1510">
            <v>392</v>
          </cell>
          <cell r="D1510">
            <v>384</v>
          </cell>
        </row>
        <row r="1511">
          <cell r="B1511" t="str">
            <v>LEWIS</v>
          </cell>
          <cell r="C1511">
            <v>438</v>
          </cell>
          <cell r="D1511">
            <v>433</v>
          </cell>
        </row>
        <row r="1512">
          <cell r="B1512" t="str">
            <v>LIBERTYVILLE</v>
          </cell>
          <cell r="C1512">
            <v>325</v>
          </cell>
          <cell r="D1512">
            <v>315</v>
          </cell>
        </row>
        <row r="1513">
          <cell r="B1513" t="str">
            <v>LIDDERDALE</v>
          </cell>
          <cell r="C1513">
            <v>186</v>
          </cell>
          <cell r="D1513">
            <v>180</v>
          </cell>
        </row>
        <row r="1514">
          <cell r="B1514" t="str">
            <v>LIME SPRINGS</v>
          </cell>
          <cell r="C1514">
            <v>496</v>
          </cell>
          <cell r="D1514">
            <v>505</v>
          </cell>
        </row>
        <row r="1515">
          <cell r="B1515" t="str">
            <v>LINCOLN</v>
          </cell>
          <cell r="C1515">
            <v>182</v>
          </cell>
          <cell r="D1515">
            <v>162</v>
          </cell>
        </row>
        <row r="1516">
          <cell r="B1516" t="str">
            <v>LINDEN</v>
          </cell>
          <cell r="C1516">
            <v>226</v>
          </cell>
          <cell r="D1516">
            <v>199</v>
          </cell>
        </row>
        <row r="1517">
          <cell r="B1517" t="str">
            <v>LINEVILLE</v>
          </cell>
          <cell r="C1517">
            <v>273</v>
          </cell>
          <cell r="D1517">
            <v>217</v>
          </cell>
        </row>
        <row r="1518">
          <cell r="B1518" t="str">
            <v>LINN GROVE</v>
          </cell>
          <cell r="C1518">
            <v>211</v>
          </cell>
          <cell r="D1518">
            <v>154</v>
          </cell>
        </row>
        <row r="1519">
          <cell r="B1519" t="str">
            <v>LISBON</v>
          </cell>
          <cell r="C1519">
            <v>1898</v>
          </cell>
          <cell r="D1519">
            <v>2152</v>
          </cell>
        </row>
        <row r="1520">
          <cell r="B1520" t="str">
            <v>LISCOMB</v>
          </cell>
          <cell r="C1520">
            <v>272</v>
          </cell>
          <cell r="D1520">
            <v>301</v>
          </cell>
        </row>
        <row r="1521">
          <cell r="B1521" t="str">
            <v>LITTLE ROCK</v>
          </cell>
          <cell r="C1521">
            <v>489</v>
          </cell>
          <cell r="D1521">
            <v>459</v>
          </cell>
        </row>
        <row r="1522">
          <cell r="B1522" t="str">
            <v>LITTLE SIOUX</v>
          </cell>
          <cell r="C1522">
            <v>217</v>
          </cell>
          <cell r="D1522">
            <v>170</v>
          </cell>
        </row>
        <row r="1523">
          <cell r="B1523" t="str">
            <v>LIVERMORE</v>
          </cell>
          <cell r="C1523">
            <v>431</v>
          </cell>
          <cell r="D1523">
            <v>384</v>
          </cell>
        </row>
        <row r="1524">
          <cell r="B1524" t="str">
            <v>LOCKRIDGE</v>
          </cell>
          <cell r="C1524">
            <v>275</v>
          </cell>
          <cell r="D1524">
            <v>268</v>
          </cell>
        </row>
        <row r="1525">
          <cell r="B1525" t="str">
            <v>LOGAN</v>
          </cell>
          <cell r="C1525">
            <v>1545</v>
          </cell>
          <cell r="D1525">
            <v>1534</v>
          </cell>
        </row>
        <row r="1526">
          <cell r="B1526" t="str">
            <v>LOHRVILLE</v>
          </cell>
          <cell r="C1526">
            <v>431</v>
          </cell>
          <cell r="D1526">
            <v>368</v>
          </cell>
        </row>
        <row r="1527">
          <cell r="B1527" t="str">
            <v>LONE ROCK</v>
          </cell>
          <cell r="C1527">
            <v>157</v>
          </cell>
          <cell r="D1527">
            <v>146</v>
          </cell>
        </row>
        <row r="1528">
          <cell r="B1528" t="str">
            <v>LONE TREE</v>
          </cell>
          <cell r="C1528">
            <v>1151</v>
          </cell>
          <cell r="D1528">
            <v>1300</v>
          </cell>
        </row>
        <row r="1529">
          <cell r="B1529" t="str">
            <v>LONG GROVE</v>
          </cell>
          <cell r="C1529">
            <v>597</v>
          </cell>
          <cell r="D1529">
            <v>808</v>
          </cell>
        </row>
        <row r="1530">
          <cell r="B1530" t="str">
            <v>LORIMOR</v>
          </cell>
          <cell r="C1530">
            <v>427</v>
          </cell>
          <cell r="D1530">
            <v>360</v>
          </cell>
        </row>
        <row r="1531">
          <cell r="B1531" t="str">
            <v>LOST NATION</v>
          </cell>
          <cell r="C1531">
            <v>497</v>
          </cell>
          <cell r="D1531">
            <v>446</v>
          </cell>
        </row>
        <row r="1532">
          <cell r="B1532" t="str">
            <v>LOVILIA</v>
          </cell>
          <cell r="C1532">
            <v>583</v>
          </cell>
          <cell r="D1532">
            <v>538</v>
          </cell>
        </row>
        <row r="1533">
          <cell r="B1533" t="str">
            <v>LOW MOOR</v>
          </cell>
          <cell r="C1533">
            <v>240</v>
          </cell>
          <cell r="D1533">
            <v>288</v>
          </cell>
        </row>
        <row r="1534">
          <cell r="B1534" t="str">
            <v>LOWDEN</v>
          </cell>
          <cell r="C1534">
            <v>794</v>
          </cell>
          <cell r="D1534">
            <v>789</v>
          </cell>
        </row>
        <row r="1535">
          <cell r="B1535" t="str">
            <v>LU VERNE</v>
          </cell>
          <cell r="C1535">
            <v>299</v>
          </cell>
          <cell r="D1535">
            <v>261</v>
          </cell>
        </row>
        <row r="1536">
          <cell r="B1536" t="str">
            <v>LUANA</v>
          </cell>
          <cell r="C1536">
            <v>249</v>
          </cell>
          <cell r="D1536">
            <v>269</v>
          </cell>
        </row>
        <row r="1537">
          <cell r="B1537" t="str">
            <v>LUCAS</v>
          </cell>
          <cell r="C1537">
            <v>243</v>
          </cell>
          <cell r="D1537">
            <v>216</v>
          </cell>
        </row>
        <row r="1538">
          <cell r="B1538" t="str">
            <v>LUTHER</v>
          </cell>
          <cell r="C1538">
            <v>158</v>
          </cell>
          <cell r="D1538">
            <v>122</v>
          </cell>
        </row>
        <row r="1539">
          <cell r="B1539" t="str">
            <v>LUVERNE</v>
          </cell>
          <cell r="C1539">
            <v>299</v>
          </cell>
          <cell r="D1539">
            <v>261</v>
          </cell>
        </row>
        <row r="1540">
          <cell r="B1540" t="str">
            <v>LUXEMBURG</v>
          </cell>
          <cell r="C1540">
            <v>246</v>
          </cell>
          <cell r="D1540">
            <v>240</v>
          </cell>
        </row>
        <row r="1541">
          <cell r="B1541" t="str">
            <v>LUZERNE</v>
          </cell>
          <cell r="C1541">
            <v>105</v>
          </cell>
          <cell r="D1541">
            <v>96</v>
          </cell>
        </row>
        <row r="1542">
          <cell r="B1542" t="str">
            <v>LYNNVILLE</v>
          </cell>
          <cell r="C1542">
            <v>366</v>
          </cell>
          <cell r="D1542">
            <v>379</v>
          </cell>
        </row>
        <row r="1543">
          <cell r="B1543" t="str">
            <v>LYTTON</v>
          </cell>
          <cell r="C1543">
            <v>305</v>
          </cell>
          <cell r="D1543">
            <v>315</v>
          </cell>
        </row>
        <row r="1544">
          <cell r="B1544" t="str">
            <v>MACEDONIA</v>
          </cell>
          <cell r="C1544">
            <v>325</v>
          </cell>
          <cell r="D1544">
            <v>246</v>
          </cell>
        </row>
        <row r="1545">
          <cell r="B1545" t="str">
            <v>MACKSBURG</v>
          </cell>
          <cell r="C1545">
            <v>142</v>
          </cell>
          <cell r="D1545">
            <v>113</v>
          </cell>
        </row>
        <row r="1546">
          <cell r="B1546" t="str">
            <v>MADRID</v>
          </cell>
          <cell r="C1546">
            <v>2264</v>
          </cell>
          <cell r="D1546">
            <v>2543</v>
          </cell>
        </row>
        <row r="1547">
          <cell r="B1547" t="str">
            <v>MAGNOLIA</v>
          </cell>
          <cell r="C1547">
            <v>200</v>
          </cell>
          <cell r="D1547">
            <v>183</v>
          </cell>
        </row>
        <row r="1548">
          <cell r="B1548" t="str">
            <v>MAHARISHI VEDIC CITY</v>
          </cell>
          <cell r="C1548">
            <v>150</v>
          </cell>
          <cell r="D1548">
            <v>1294</v>
          </cell>
        </row>
        <row r="1549">
          <cell r="B1549" t="str">
            <v>MALCOM</v>
          </cell>
          <cell r="C1549">
            <v>352</v>
          </cell>
          <cell r="D1549">
            <v>287</v>
          </cell>
        </row>
        <row r="1550">
          <cell r="B1550" t="str">
            <v>MALLARD</v>
          </cell>
          <cell r="C1550">
            <v>298</v>
          </cell>
          <cell r="D1550">
            <v>274</v>
          </cell>
        </row>
        <row r="1551">
          <cell r="B1551" t="str">
            <v>MALOY</v>
          </cell>
          <cell r="C1551">
            <v>28</v>
          </cell>
          <cell r="D1551">
            <v>29</v>
          </cell>
        </row>
        <row r="1552">
          <cell r="B1552" t="str">
            <v>MALVERN</v>
          </cell>
          <cell r="C1552">
            <v>1256</v>
          </cell>
          <cell r="D1552">
            <v>1142</v>
          </cell>
        </row>
        <row r="1553">
          <cell r="B1553" t="str">
            <v>MANCHESTER</v>
          </cell>
          <cell r="C1553">
            <v>5257</v>
          </cell>
          <cell r="D1553">
            <v>5179</v>
          </cell>
        </row>
        <row r="1554">
          <cell r="B1554" t="str">
            <v>MANILLA</v>
          </cell>
          <cell r="C1554">
            <v>839</v>
          </cell>
          <cell r="D1554">
            <v>776</v>
          </cell>
        </row>
        <row r="1555">
          <cell r="B1555" t="str">
            <v>MANLY</v>
          </cell>
          <cell r="C1555">
            <v>1342</v>
          </cell>
          <cell r="D1555">
            <v>1323</v>
          </cell>
        </row>
        <row r="1556">
          <cell r="B1556" t="str">
            <v>MANNING</v>
          </cell>
          <cell r="C1556">
            <v>1490</v>
          </cell>
          <cell r="D1556">
            <v>1500</v>
          </cell>
        </row>
        <row r="1557">
          <cell r="B1557" t="str">
            <v>MANSON</v>
          </cell>
          <cell r="C1557">
            <v>1893</v>
          </cell>
          <cell r="D1557">
            <v>1690</v>
          </cell>
        </row>
        <row r="1558">
          <cell r="B1558" t="str">
            <v>MAPLETON</v>
          </cell>
          <cell r="C1558">
            <v>1322</v>
          </cell>
          <cell r="D1558">
            <v>1224</v>
          </cell>
        </row>
        <row r="1559">
          <cell r="B1559" t="str">
            <v>MAQUOKETA</v>
          </cell>
          <cell r="C1559">
            <v>6112</v>
          </cell>
          <cell r="D1559">
            <v>6141</v>
          </cell>
        </row>
        <row r="1560">
          <cell r="B1560" t="str">
            <v>MARATHON</v>
          </cell>
          <cell r="C1560">
            <v>302</v>
          </cell>
          <cell r="D1560">
            <v>237</v>
          </cell>
        </row>
        <row r="1561">
          <cell r="B1561" t="str">
            <v>MARBLE ROCK</v>
          </cell>
          <cell r="C1561">
            <v>326</v>
          </cell>
          <cell r="D1561">
            <v>307</v>
          </cell>
        </row>
        <row r="1562">
          <cell r="B1562" t="str">
            <v>MARCUS</v>
          </cell>
          <cell r="C1562">
            <v>1139</v>
          </cell>
          <cell r="D1562">
            <v>1117</v>
          </cell>
        </row>
        <row r="1563">
          <cell r="B1563" t="str">
            <v>MARENGO</v>
          </cell>
          <cell r="C1563">
            <v>2535</v>
          </cell>
          <cell r="D1563">
            <v>2528</v>
          </cell>
        </row>
        <row r="1564">
          <cell r="B1564" t="str">
            <v>MARION</v>
          </cell>
          <cell r="C1564">
            <v>26294</v>
          </cell>
          <cell r="D1564">
            <v>34768</v>
          </cell>
        </row>
        <row r="1565">
          <cell r="B1565" t="str">
            <v>MARNE</v>
          </cell>
          <cell r="C1565">
            <v>149</v>
          </cell>
          <cell r="D1565">
            <v>120</v>
          </cell>
        </row>
        <row r="1566">
          <cell r="B1566" t="str">
            <v>MARQUETTE</v>
          </cell>
          <cell r="C1566">
            <v>421</v>
          </cell>
          <cell r="D1566">
            <v>462</v>
          </cell>
        </row>
        <row r="1567">
          <cell r="B1567" t="str">
            <v>MARSHALLTOWN</v>
          </cell>
          <cell r="C1567">
            <v>26009</v>
          </cell>
          <cell r="D1567">
            <v>27552</v>
          </cell>
        </row>
        <row r="1568">
          <cell r="B1568" t="str">
            <v>MARTELLE</v>
          </cell>
          <cell r="C1568">
            <v>280</v>
          </cell>
          <cell r="D1568">
            <v>255</v>
          </cell>
        </row>
        <row r="1569">
          <cell r="B1569" t="str">
            <v>MARTENSDALE</v>
          </cell>
          <cell r="C1569">
            <v>467</v>
          </cell>
          <cell r="D1569">
            <v>465</v>
          </cell>
        </row>
        <row r="1570">
          <cell r="B1570" t="str">
            <v>MARTINSBURG</v>
          </cell>
          <cell r="C1570">
            <v>126</v>
          </cell>
          <cell r="D1570">
            <v>112</v>
          </cell>
        </row>
        <row r="1571">
          <cell r="B1571" t="str">
            <v>MARYSVILLE</v>
          </cell>
          <cell r="C1571">
            <v>54</v>
          </cell>
          <cell r="D1571">
            <v>66</v>
          </cell>
        </row>
        <row r="1572">
          <cell r="B1572" t="str">
            <v>MASON CITY</v>
          </cell>
          <cell r="C1572">
            <v>29172</v>
          </cell>
          <cell r="D1572">
            <v>28079</v>
          </cell>
        </row>
        <row r="1573">
          <cell r="B1573" t="str">
            <v>MASONVILLE</v>
          </cell>
          <cell r="C1573">
            <v>104</v>
          </cell>
          <cell r="D1573">
            <v>127</v>
          </cell>
        </row>
        <row r="1574">
          <cell r="B1574" t="str">
            <v>MASSENA</v>
          </cell>
          <cell r="C1574">
            <v>414</v>
          </cell>
          <cell r="D1574">
            <v>355</v>
          </cell>
        </row>
        <row r="1575">
          <cell r="B1575" t="str">
            <v>MATLOCK</v>
          </cell>
          <cell r="C1575">
            <v>83</v>
          </cell>
          <cell r="D1575">
            <v>87</v>
          </cell>
        </row>
        <row r="1576">
          <cell r="B1576" t="str">
            <v>MAURICE</v>
          </cell>
          <cell r="C1576">
            <v>254</v>
          </cell>
          <cell r="D1576">
            <v>275</v>
          </cell>
        </row>
        <row r="1577">
          <cell r="B1577" t="str">
            <v>MAXWELL</v>
          </cell>
          <cell r="C1577">
            <v>807</v>
          </cell>
          <cell r="D1577">
            <v>920</v>
          </cell>
        </row>
        <row r="1578">
          <cell r="B1578" t="str">
            <v>MAYNARD</v>
          </cell>
          <cell r="C1578">
            <v>500</v>
          </cell>
          <cell r="D1578">
            <v>518</v>
          </cell>
        </row>
        <row r="1579">
          <cell r="B1579" t="str">
            <v>MAYSVILLE</v>
          </cell>
          <cell r="C1579">
            <v>163</v>
          </cell>
          <cell r="D1579">
            <v>176</v>
          </cell>
        </row>
        <row r="1580">
          <cell r="B1580" t="str">
            <v>MCCALLSBURG</v>
          </cell>
          <cell r="C1580">
            <v>318</v>
          </cell>
          <cell r="D1580">
            <v>333</v>
          </cell>
        </row>
        <row r="1581">
          <cell r="B1581" t="str">
            <v>MCCAUSLAND</v>
          </cell>
          <cell r="C1581">
            <v>299</v>
          </cell>
          <cell r="D1581">
            <v>291</v>
          </cell>
        </row>
        <row r="1582">
          <cell r="B1582" t="str">
            <v>MCCLELLAND</v>
          </cell>
          <cell r="C1582">
            <v>129</v>
          </cell>
          <cell r="D1582">
            <v>151</v>
          </cell>
        </row>
        <row r="1583">
          <cell r="B1583" t="str">
            <v>MCGREGOR</v>
          </cell>
          <cell r="C1583">
            <v>871</v>
          </cell>
          <cell r="D1583">
            <v>871</v>
          </cell>
        </row>
        <row r="1584">
          <cell r="B1584" t="str">
            <v>MCINTIRE</v>
          </cell>
          <cell r="C1584">
            <v>173</v>
          </cell>
          <cell r="D1584">
            <v>122</v>
          </cell>
        </row>
        <row r="1585">
          <cell r="B1585" t="str">
            <v>MECHANICSVILLE</v>
          </cell>
          <cell r="C1585">
            <v>1173</v>
          </cell>
          <cell r="D1585">
            <v>1146</v>
          </cell>
        </row>
        <row r="1586">
          <cell r="B1586" t="str">
            <v>MEDIAPOLIS</v>
          </cell>
          <cell r="C1586">
            <v>1644</v>
          </cell>
          <cell r="D1586">
            <v>1560</v>
          </cell>
        </row>
        <row r="1587">
          <cell r="B1587" t="str">
            <v>MELBOURNE</v>
          </cell>
          <cell r="C1587">
            <v>794</v>
          </cell>
          <cell r="D1587">
            <v>830</v>
          </cell>
        </row>
        <row r="1588">
          <cell r="B1588" t="str">
            <v>MELCHER-DALLAS</v>
          </cell>
          <cell r="C1588">
            <v>1298</v>
          </cell>
          <cell r="D1588">
            <v>1288</v>
          </cell>
        </row>
        <row r="1589">
          <cell r="B1589" t="str">
            <v>MELROSE</v>
          </cell>
          <cell r="C1589">
            <v>130</v>
          </cell>
          <cell r="D1589">
            <v>112</v>
          </cell>
        </row>
        <row r="1590">
          <cell r="B1590" t="str">
            <v>MELVIN</v>
          </cell>
          <cell r="C1590">
            <v>243</v>
          </cell>
          <cell r="D1590">
            <v>214</v>
          </cell>
        </row>
        <row r="1591">
          <cell r="B1591" t="str">
            <v>MENLO</v>
          </cell>
          <cell r="C1591">
            <v>365</v>
          </cell>
          <cell r="D1591">
            <v>353</v>
          </cell>
        </row>
        <row r="1592">
          <cell r="B1592" t="str">
            <v>MERIDEN</v>
          </cell>
          <cell r="C1592">
            <v>184</v>
          </cell>
          <cell r="D1592">
            <v>159</v>
          </cell>
        </row>
        <row r="1593">
          <cell r="B1593" t="str">
            <v>MERRILL</v>
          </cell>
          <cell r="C1593">
            <v>754</v>
          </cell>
          <cell r="D1593">
            <v>755</v>
          </cell>
        </row>
        <row r="1594">
          <cell r="B1594" t="str">
            <v>MESERVEY</v>
          </cell>
          <cell r="C1594">
            <v>252</v>
          </cell>
          <cell r="D1594">
            <v>256</v>
          </cell>
        </row>
        <row r="1595">
          <cell r="B1595" t="str">
            <v>MIDDLETOWN</v>
          </cell>
          <cell r="C1595">
            <v>535</v>
          </cell>
          <cell r="D1595">
            <v>318</v>
          </cell>
        </row>
        <row r="1596">
          <cell r="B1596" t="str">
            <v>MILES</v>
          </cell>
          <cell r="C1596">
            <v>462</v>
          </cell>
          <cell r="D1596">
            <v>445</v>
          </cell>
        </row>
        <row r="1597">
          <cell r="B1597" t="str">
            <v>MILFORD</v>
          </cell>
          <cell r="C1597">
            <v>2474</v>
          </cell>
          <cell r="D1597">
            <v>2898</v>
          </cell>
        </row>
        <row r="1598">
          <cell r="B1598" t="str">
            <v>MILLERSBURG</v>
          </cell>
          <cell r="C1598">
            <v>184</v>
          </cell>
          <cell r="D1598">
            <v>159</v>
          </cell>
        </row>
        <row r="1599">
          <cell r="B1599" t="str">
            <v>MILLERTON</v>
          </cell>
          <cell r="C1599">
            <v>48</v>
          </cell>
          <cell r="D1599">
            <v>45</v>
          </cell>
        </row>
        <row r="1600">
          <cell r="B1600" t="str">
            <v>MILO</v>
          </cell>
          <cell r="C1600">
            <v>839</v>
          </cell>
          <cell r="D1600">
            <v>775</v>
          </cell>
        </row>
        <row r="1601">
          <cell r="B1601" t="str">
            <v>MILTON</v>
          </cell>
          <cell r="C1601">
            <v>550</v>
          </cell>
          <cell r="D1601">
            <v>443</v>
          </cell>
        </row>
        <row r="1602">
          <cell r="B1602" t="str">
            <v>MINBURN</v>
          </cell>
          <cell r="C1602">
            <v>391</v>
          </cell>
          <cell r="D1602">
            <v>365</v>
          </cell>
        </row>
        <row r="1603">
          <cell r="B1603" t="str">
            <v>MINDEN</v>
          </cell>
          <cell r="C1603">
            <v>564</v>
          </cell>
          <cell r="D1603">
            <v>599</v>
          </cell>
        </row>
        <row r="1604">
          <cell r="B1604" t="str">
            <v>MINGO</v>
          </cell>
          <cell r="C1604">
            <v>269</v>
          </cell>
          <cell r="D1604">
            <v>302</v>
          </cell>
        </row>
        <row r="1605">
          <cell r="B1605" t="str">
            <v>MISSOURI VALLEY</v>
          </cell>
          <cell r="C1605">
            <v>2992</v>
          </cell>
          <cell r="D1605">
            <v>2838</v>
          </cell>
        </row>
        <row r="1606">
          <cell r="B1606" t="str">
            <v>MITCHELL</v>
          </cell>
          <cell r="C1606">
            <v>155</v>
          </cell>
          <cell r="D1606">
            <v>138</v>
          </cell>
        </row>
        <row r="1607">
          <cell r="B1607" t="str">
            <v>MITCHELLVILLE</v>
          </cell>
          <cell r="C1607">
            <v>1715</v>
          </cell>
          <cell r="D1607">
            <v>2254</v>
          </cell>
        </row>
        <row r="1608">
          <cell r="B1608" t="str">
            <v>MODALE</v>
          </cell>
          <cell r="C1608">
            <v>303</v>
          </cell>
          <cell r="D1608">
            <v>283</v>
          </cell>
        </row>
        <row r="1609">
          <cell r="B1609" t="str">
            <v>MONDAMIN</v>
          </cell>
          <cell r="C1609">
            <v>423</v>
          </cell>
          <cell r="D1609">
            <v>402</v>
          </cell>
        </row>
        <row r="1610">
          <cell r="B1610" t="str">
            <v>MONMOUTH</v>
          </cell>
          <cell r="C1610">
            <v>180</v>
          </cell>
          <cell r="D1610">
            <v>153</v>
          </cell>
        </row>
        <row r="1611">
          <cell r="B1611" t="str">
            <v>MONONA</v>
          </cell>
          <cell r="C1611">
            <v>1550</v>
          </cell>
          <cell r="D1611">
            <v>1549</v>
          </cell>
        </row>
        <row r="1612">
          <cell r="B1612" t="str">
            <v>MONROE</v>
          </cell>
          <cell r="C1612">
            <v>1808</v>
          </cell>
          <cell r="D1612">
            <v>1830</v>
          </cell>
        </row>
        <row r="1613">
          <cell r="B1613" t="str">
            <v>MONTEZUMA</v>
          </cell>
          <cell r="C1613">
            <v>1440</v>
          </cell>
          <cell r="D1613">
            <v>1462</v>
          </cell>
        </row>
        <row r="1614">
          <cell r="B1614" t="str">
            <v>MONTICELLO</v>
          </cell>
          <cell r="C1614">
            <v>3607</v>
          </cell>
          <cell r="D1614">
            <v>3796</v>
          </cell>
        </row>
        <row r="1615">
          <cell r="B1615" t="str">
            <v>MONTOUR</v>
          </cell>
          <cell r="C1615">
            <v>285</v>
          </cell>
          <cell r="D1615">
            <v>249</v>
          </cell>
        </row>
        <row r="1616">
          <cell r="B1616" t="str">
            <v>MONTROSE</v>
          </cell>
          <cell r="C1616">
            <v>957</v>
          </cell>
          <cell r="D1616">
            <v>898</v>
          </cell>
        </row>
        <row r="1617">
          <cell r="B1617" t="str">
            <v>MOORHEAD</v>
          </cell>
          <cell r="C1617">
            <v>232</v>
          </cell>
          <cell r="D1617">
            <v>226</v>
          </cell>
        </row>
        <row r="1618">
          <cell r="B1618" t="str">
            <v>MOORLAND</v>
          </cell>
          <cell r="C1618">
            <v>197</v>
          </cell>
          <cell r="D1618">
            <v>169</v>
          </cell>
        </row>
        <row r="1619">
          <cell r="B1619" t="str">
            <v>MORAVIA</v>
          </cell>
          <cell r="C1619">
            <v>713</v>
          </cell>
          <cell r="D1619">
            <v>665</v>
          </cell>
        </row>
        <row r="1620">
          <cell r="B1620" t="str">
            <v>MORLEY</v>
          </cell>
          <cell r="C1620">
            <v>88</v>
          </cell>
          <cell r="D1620">
            <v>115</v>
          </cell>
        </row>
        <row r="1621">
          <cell r="B1621" t="str">
            <v>MORNING SUN</v>
          </cell>
          <cell r="C1621">
            <v>872</v>
          </cell>
          <cell r="D1621">
            <v>836</v>
          </cell>
        </row>
        <row r="1622">
          <cell r="B1622" t="str">
            <v>MORRISON</v>
          </cell>
          <cell r="C1622">
            <v>97</v>
          </cell>
          <cell r="D1622">
            <v>94</v>
          </cell>
        </row>
        <row r="1623">
          <cell r="B1623" t="str">
            <v>MOULTON</v>
          </cell>
          <cell r="C1623">
            <v>658</v>
          </cell>
          <cell r="D1623">
            <v>605</v>
          </cell>
        </row>
        <row r="1624">
          <cell r="B1624" t="str">
            <v>MOUNT AUBURN</v>
          </cell>
          <cell r="C1624">
            <v>160</v>
          </cell>
          <cell r="D1624">
            <v>150</v>
          </cell>
        </row>
        <row r="1625">
          <cell r="B1625" t="str">
            <v>MOUNT AYR</v>
          </cell>
          <cell r="C1625">
            <v>1822</v>
          </cell>
          <cell r="D1625">
            <v>1691</v>
          </cell>
        </row>
        <row r="1626">
          <cell r="B1626" t="str">
            <v>MOUNT PLEASANT</v>
          </cell>
          <cell r="C1626">
            <v>8751</v>
          </cell>
          <cell r="D1626">
            <v>8668</v>
          </cell>
        </row>
        <row r="1627">
          <cell r="B1627" t="str">
            <v>MOUNT STERLING</v>
          </cell>
          <cell r="C1627">
            <v>40</v>
          </cell>
          <cell r="D1627">
            <v>36</v>
          </cell>
        </row>
        <row r="1628">
          <cell r="B1628" t="str">
            <v>MOUNT UNION</v>
          </cell>
          <cell r="C1628">
            <v>132</v>
          </cell>
          <cell r="D1628">
            <v>107</v>
          </cell>
        </row>
        <row r="1629">
          <cell r="B1629" t="str">
            <v>MOUNT VERNON</v>
          </cell>
          <cell r="C1629">
            <v>3390</v>
          </cell>
          <cell r="D1629">
            <v>4506</v>
          </cell>
        </row>
        <row r="1630">
          <cell r="B1630" t="str">
            <v>MOVILLE</v>
          </cell>
          <cell r="C1630">
            <v>1583</v>
          </cell>
          <cell r="D1630">
            <v>1618</v>
          </cell>
        </row>
        <row r="1631">
          <cell r="B1631" t="str">
            <v>MURRAY</v>
          </cell>
          <cell r="C1631">
            <v>766</v>
          </cell>
          <cell r="D1631">
            <v>756</v>
          </cell>
        </row>
        <row r="1632">
          <cell r="B1632" t="str">
            <v>MUSCATINE</v>
          </cell>
          <cell r="C1632">
            <v>22697</v>
          </cell>
          <cell r="D1632">
            <v>22886</v>
          </cell>
        </row>
        <row r="1633">
          <cell r="B1633" t="str">
            <v>MYSTIC</v>
          </cell>
          <cell r="C1633">
            <v>588</v>
          </cell>
          <cell r="D1633">
            <v>425</v>
          </cell>
        </row>
        <row r="1634">
          <cell r="B1634" t="str">
            <v>NASHUA</v>
          </cell>
          <cell r="C1634">
            <v>1618</v>
          </cell>
          <cell r="D1634">
            <v>1663</v>
          </cell>
        </row>
        <row r="1635">
          <cell r="B1635" t="str">
            <v>NEMAHA</v>
          </cell>
          <cell r="C1635">
            <v>102</v>
          </cell>
          <cell r="D1635">
            <v>85</v>
          </cell>
        </row>
        <row r="1636">
          <cell r="B1636" t="str">
            <v>NEOLA</v>
          </cell>
          <cell r="C1636">
            <v>845</v>
          </cell>
          <cell r="D1636">
            <v>842</v>
          </cell>
        </row>
        <row r="1637">
          <cell r="B1637" t="str">
            <v>NEVADA</v>
          </cell>
          <cell r="C1637">
            <v>6658</v>
          </cell>
          <cell r="D1637">
            <v>6798</v>
          </cell>
        </row>
        <row r="1638">
          <cell r="B1638" t="str">
            <v>NEW ALBIN</v>
          </cell>
          <cell r="C1638">
            <v>527</v>
          </cell>
          <cell r="D1638">
            <v>522</v>
          </cell>
        </row>
        <row r="1639">
          <cell r="B1639" t="str">
            <v>NEW HAMPTON</v>
          </cell>
          <cell r="C1639">
            <v>3692</v>
          </cell>
          <cell r="D1639">
            <v>3571</v>
          </cell>
        </row>
        <row r="1640">
          <cell r="B1640" t="str">
            <v>NEW HARTFORD</v>
          </cell>
          <cell r="C1640">
            <v>659</v>
          </cell>
          <cell r="D1640">
            <v>516</v>
          </cell>
        </row>
        <row r="1641">
          <cell r="B1641" t="str">
            <v>NEW LIBERTY</v>
          </cell>
          <cell r="C1641">
            <v>121</v>
          </cell>
          <cell r="D1641">
            <v>137</v>
          </cell>
        </row>
        <row r="1642">
          <cell r="B1642" t="str">
            <v>NEW LONDON</v>
          </cell>
          <cell r="C1642">
            <v>1937</v>
          </cell>
          <cell r="D1642">
            <v>1897</v>
          </cell>
        </row>
        <row r="1643">
          <cell r="B1643" t="str">
            <v>NEW MARKET</v>
          </cell>
          <cell r="C1643">
            <v>456</v>
          </cell>
          <cell r="D1643">
            <v>415</v>
          </cell>
        </row>
        <row r="1644">
          <cell r="B1644" t="str">
            <v>NEW PROVIDENCE</v>
          </cell>
          <cell r="C1644">
            <v>227</v>
          </cell>
          <cell r="D1644">
            <v>228</v>
          </cell>
        </row>
        <row r="1645">
          <cell r="B1645" t="str">
            <v>NEW SHARON</v>
          </cell>
          <cell r="C1645">
            <v>1301</v>
          </cell>
          <cell r="D1645">
            <v>1293</v>
          </cell>
        </row>
        <row r="1646">
          <cell r="B1646" t="str">
            <v>NEW VIENNA</v>
          </cell>
          <cell r="C1646">
            <v>400</v>
          </cell>
          <cell r="D1646">
            <v>407</v>
          </cell>
        </row>
        <row r="1647">
          <cell r="B1647" t="str">
            <v>NEW VIRGINIA</v>
          </cell>
          <cell r="C1647">
            <v>469</v>
          </cell>
          <cell r="D1647">
            <v>489</v>
          </cell>
        </row>
        <row r="1648">
          <cell r="B1648" t="str">
            <v>NEWELL</v>
          </cell>
          <cell r="C1648">
            <v>887</v>
          </cell>
          <cell r="D1648">
            <v>876</v>
          </cell>
        </row>
        <row r="1649">
          <cell r="B1649" t="str">
            <v>NEWHALL</v>
          </cell>
          <cell r="C1649">
            <v>886</v>
          </cell>
          <cell r="D1649">
            <v>875</v>
          </cell>
        </row>
        <row r="1650">
          <cell r="B1650" t="str">
            <v>NEWTON</v>
          </cell>
          <cell r="C1650">
            <v>15579</v>
          </cell>
          <cell r="D1650">
            <v>15254</v>
          </cell>
        </row>
        <row r="1651">
          <cell r="B1651" t="str">
            <v>NICHOLS</v>
          </cell>
          <cell r="C1651">
            <v>374</v>
          </cell>
          <cell r="D1651">
            <v>374</v>
          </cell>
        </row>
        <row r="1652">
          <cell r="B1652" t="str">
            <v>NODAWAY</v>
          </cell>
          <cell r="C1652">
            <v>132</v>
          </cell>
          <cell r="D1652">
            <v>114</v>
          </cell>
        </row>
        <row r="1653">
          <cell r="B1653" t="str">
            <v>NORA SPRINGS</v>
          </cell>
          <cell r="C1653">
            <v>1532</v>
          </cell>
          <cell r="D1653">
            <v>1431</v>
          </cell>
        </row>
        <row r="1654">
          <cell r="B1654" t="str">
            <v>NORTH BUENA VISTA</v>
          </cell>
          <cell r="C1654">
            <v>124</v>
          </cell>
          <cell r="D1654">
            <v>121</v>
          </cell>
        </row>
        <row r="1655">
          <cell r="B1655" t="str">
            <v>NORTH ENGLISH</v>
          </cell>
          <cell r="C1655">
            <v>991</v>
          </cell>
          <cell r="D1655">
            <v>1041</v>
          </cell>
        </row>
        <row r="1656">
          <cell r="B1656" t="str">
            <v>NORTH LIBERTY</v>
          </cell>
          <cell r="C1656">
            <v>5367</v>
          </cell>
          <cell r="D1656">
            <v>13374</v>
          </cell>
        </row>
        <row r="1657">
          <cell r="B1657" t="str">
            <v>NORTH WASHINGTON</v>
          </cell>
          <cell r="C1657">
            <v>118</v>
          </cell>
          <cell r="D1657">
            <v>117</v>
          </cell>
        </row>
        <row r="1658">
          <cell r="B1658" t="str">
            <v>NORTHBORO</v>
          </cell>
          <cell r="C1658">
            <v>60</v>
          </cell>
          <cell r="D1658">
            <v>58</v>
          </cell>
        </row>
        <row r="1659">
          <cell r="B1659" t="str">
            <v>NORTHWOOD</v>
          </cell>
          <cell r="C1659">
            <v>2050</v>
          </cell>
          <cell r="D1659">
            <v>1989</v>
          </cell>
        </row>
        <row r="1660">
          <cell r="B1660" t="str">
            <v>NORWALK</v>
          </cell>
          <cell r="C1660">
            <v>6884</v>
          </cell>
          <cell r="D1660">
            <v>8945</v>
          </cell>
        </row>
        <row r="1661">
          <cell r="B1661" t="str">
            <v>NORWAY</v>
          </cell>
          <cell r="C1661">
            <v>601</v>
          </cell>
          <cell r="D1661">
            <v>545</v>
          </cell>
        </row>
        <row r="1662">
          <cell r="B1662" t="str">
            <v>NUMA</v>
          </cell>
          <cell r="C1662">
            <v>109</v>
          </cell>
          <cell r="D1662">
            <v>92</v>
          </cell>
        </row>
        <row r="1663">
          <cell r="B1663" t="str">
            <v>OAKLAND</v>
          </cell>
          <cell r="C1663">
            <v>1487</v>
          </cell>
          <cell r="D1663">
            <v>1527</v>
          </cell>
        </row>
        <row r="1664">
          <cell r="B1664" t="str">
            <v>OAKLAND ACRES</v>
          </cell>
          <cell r="C1664">
            <v>166</v>
          </cell>
          <cell r="D1664">
            <v>156</v>
          </cell>
        </row>
        <row r="1665">
          <cell r="B1665" t="str">
            <v>OAKVILLE</v>
          </cell>
          <cell r="C1665">
            <v>439</v>
          </cell>
          <cell r="D1665">
            <v>173</v>
          </cell>
        </row>
        <row r="1666">
          <cell r="B1666" t="str">
            <v>OCHEYEDAN</v>
          </cell>
          <cell r="C1666">
            <v>536</v>
          </cell>
          <cell r="D1666">
            <v>490</v>
          </cell>
        </row>
        <row r="1667">
          <cell r="B1667" t="str">
            <v>ODEBOLT</v>
          </cell>
          <cell r="C1667">
            <v>1153</v>
          </cell>
          <cell r="D1667">
            <v>1013</v>
          </cell>
        </row>
        <row r="1668">
          <cell r="B1668" t="str">
            <v>OELWEIN</v>
          </cell>
          <cell r="C1668">
            <v>6692</v>
          </cell>
          <cell r="D1668">
            <v>6415</v>
          </cell>
        </row>
        <row r="1669">
          <cell r="B1669" t="str">
            <v>OGDEN</v>
          </cell>
          <cell r="C1669">
            <v>2023</v>
          </cell>
          <cell r="D1669">
            <v>2044</v>
          </cell>
        </row>
        <row r="1670">
          <cell r="B1670" t="str">
            <v>OKOBOJI</v>
          </cell>
          <cell r="C1670">
            <v>820</v>
          </cell>
          <cell r="D1670">
            <v>807</v>
          </cell>
        </row>
        <row r="1671">
          <cell r="B1671" t="str">
            <v>OLDS</v>
          </cell>
          <cell r="C1671">
            <v>249</v>
          </cell>
          <cell r="D1671">
            <v>229</v>
          </cell>
        </row>
        <row r="1672">
          <cell r="B1672" t="str">
            <v>OLIN</v>
          </cell>
          <cell r="C1672">
            <v>716</v>
          </cell>
          <cell r="D1672">
            <v>698</v>
          </cell>
        </row>
        <row r="1673">
          <cell r="B1673" t="str">
            <v>OLLIE</v>
          </cell>
          <cell r="C1673">
            <v>224</v>
          </cell>
          <cell r="D1673">
            <v>215</v>
          </cell>
        </row>
        <row r="1674">
          <cell r="B1674" t="str">
            <v>ONAWA</v>
          </cell>
          <cell r="C1674">
            <v>3091</v>
          </cell>
          <cell r="D1674">
            <v>2998</v>
          </cell>
        </row>
        <row r="1675">
          <cell r="B1675" t="str">
            <v>ONSLOW</v>
          </cell>
          <cell r="C1675">
            <v>223</v>
          </cell>
          <cell r="D1675">
            <v>197</v>
          </cell>
        </row>
        <row r="1676">
          <cell r="B1676" t="str">
            <v>ORANGE CITY</v>
          </cell>
          <cell r="C1676">
            <v>5582</v>
          </cell>
          <cell r="D1676">
            <v>6004</v>
          </cell>
        </row>
        <row r="1677">
          <cell r="B1677" t="str">
            <v>ORCHARD</v>
          </cell>
          <cell r="C1677">
            <v>88</v>
          </cell>
          <cell r="D1677">
            <v>71</v>
          </cell>
        </row>
        <row r="1678">
          <cell r="B1678" t="str">
            <v>ORIENT</v>
          </cell>
          <cell r="C1678">
            <v>402</v>
          </cell>
          <cell r="D1678">
            <v>408</v>
          </cell>
        </row>
        <row r="1679">
          <cell r="B1679" t="str">
            <v>ORLEANS</v>
          </cell>
          <cell r="C1679">
            <v>583</v>
          </cell>
          <cell r="D1679">
            <v>608</v>
          </cell>
        </row>
        <row r="1680">
          <cell r="B1680" t="str">
            <v>OSAGE</v>
          </cell>
          <cell r="C1680">
            <v>3451</v>
          </cell>
          <cell r="D1680">
            <v>3619</v>
          </cell>
        </row>
        <row r="1681">
          <cell r="B1681" t="str">
            <v>OSCEOLA</v>
          </cell>
          <cell r="C1681">
            <v>4659</v>
          </cell>
          <cell r="D1681">
            <v>4929</v>
          </cell>
        </row>
        <row r="1682">
          <cell r="B1682" t="str">
            <v>OSKALOOSA</v>
          </cell>
          <cell r="C1682">
            <v>10938</v>
          </cell>
          <cell r="D1682">
            <v>11463</v>
          </cell>
        </row>
        <row r="1683">
          <cell r="B1683" t="str">
            <v>OSSIAN</v>
          </cell>
          <cell r="C1683">
            <v>853</v>
          </cell>
          <cell r="D1683">
            <v>845</v>
          </cell>
        </row>
        <row r="1684">
          <cell r="B1684" t="str">
            <v>OSTERDOCK</v>
          </cell>
          <cell r="C1684">
            <v>50</v>
          </cell>
          <cell r="D1684">
            <v>59</v>
          </cell>
        </row>
        <row r="1685">
          <cell r="B1685" t="str">
            <v>OTHO</v>
          </cell>
          <cell r="C1685">
            <v>571</v>
          </cell>
          <cell r="D1685">
            <v>542</v>
          </cell>
        </row>
        <row r="1686">
          <cell r="B1686" t="str">
            <v>OTO</v>
          </cell>
          <cell r="C1686">
            <v>145</v>
          </cell>
          <cell r="D1686">
            <v>108</v>
          </cell>
        </row>
        <row r="1687">
          <cell r="B1687" t="str">
            <v>OTTOSEN</v>
          </cell>
          <cell r="C1687">
            <v>61</v>
          </cell>
          <cell r="D1687">
            <v>55</v>
          </cell>
        </row>
        <row r="1688">
          <cell r="B1688" t="str">
            <v>OTTUMWA</v>
          </cell>
          <cell r="C1688">
            <v>24998</v>
          </cell>
          <cell r="D1688">
            <v>25023</v>
          </cell>
        </row>
        <row r="1689">
          <cell r="B1689" t="str">
            <v>OWASA</v>
          </cell>
          <cell r="C1689">
            <v>38</v>
          </cell>
          <cell r="D1689">
            <v>43</v>
          </cell>
        </row>
        <row r="1690">
          <cell r="B1690" t="str">
            <v>OXFORD</v>
          </cell>
          <cell r="C1690">
            <v>705</v>
          </cell>
          <cell r="D1690">
            <v>807</v>
          </cell>
        </row>
        <row r="1691">
          <cell r="B1691" t="str">
            <v>OXFORD JUNCTION</v>
          </cell>
          <cell r="C1691">
            <v>573</v>
          </cell>
          <cell r="D1691">
            <v>496</v>
          </cell>
        </row>
        <row r="1692">
          <cell r="B1692" t="str">
            <v>OYENS</v>
          </cell>
          <cell r="C1692">
            <v>132</v>
          </cell>
          <cell r="D1692">
            <v>103</v>
          </cell>
        </row>
        <row r="1693">
          <cell r="B1693" t="str">
            <v>PACIFIC JUNCTION</v>
          </cell>
          <cell r="C1693">
            <v>507</v>
          </cell>
          <cell r="D1693">
            <v>471</v>
          </cell>
        </row>
        <row r="1694">
          <cell r="B1694" t="str">
            <v>PACKWOOD</v>
          </cell>
          <cell r="C1694">
            <v>223</v>
          </cell>
          <cell r="D1694">
            <v>204</v>
          </cell>
        </row>
        <row r="1695">
          <cell r="B1695" t="str">
            <v>PALMER</v>
          </cell>
          <cell r="C1695">
            <v>214</v>
          </cell>
          <cell r="D1695">
            <v>165</v>
          </cell>
        </row>
        <row r="1696">
          <cell r="B1696" t="str">
            <v>PALO</v>
          </cell>
          <cell r="C1696">
            <v>614</v>
          </cell>
          <cell r="D1696">
            <v>1026</v>
          </cell>
        </row>
        <row r="1697">
          <cell r="B1697" t="str">
            <v>PANAMA</v>
          </cell>
          <cell r="C1697">
            <v>212</v>
          </cell>
          <cell r="D1697">
            <v>221</v>
          </cell>
        </row>
        <row r="1698">
          <cell r="B1698" t="str">
            <v>PANORA</v>
          </cell>
          <cell r="C1698">
            <v>1175</v>
          </cell>
          <cell r="D1698">
            <v>1124</v>
          </cell>
        </row>
        <row r="1699">
          <cell r="B1699" t="str">
            <v>PANORAMA PARK</v>
          </cell>
          <cell r="C1699">
            <v>111</v>
          </cell>
          <cell r="D1699">
            <v>129</v>
          </cell>
        </row>
        <row r="1700">
          <cell r="B1700" t="str">
            <v>PARKERSBURG</v>
          </cell>
          <cell r="C1700">
            <v>1889</v>
          </cell>
          <cell r="D1700">
            <v>1870</v>
          </cell>
        </row>
        <row r="1701">
          <cell r="B1701" t="str">
            <v>PARNELL</v>
          </cell>
          <cell r="C1701">
            <v>220</v>
          </cell>
          <cell r="D1701">
            <v>193</v>
          </cell>
        </row>
        <row r="1702">
          <cell r="B1702" t="str">
            <v>PATON</v>
          </cell>
          <cell r="C1702">
            <v>265</v>
          </cell>
          <cell r="D1702">
            <v>236</v>
          </cell>
        </row>
        <row r="1703">
          <cell r="B1703" t="str">
            <v>PATTERSON</v>
          </cell>
          <cell r="C1703">
            <v>126</v>
          </cell>
          <cell r="D1703">
            <v>130</v>
          </cell>
        </row>
        <row r="1704">
          <cell r="B1704" t="str">
            <v>PAULLINA</v>
          </cell>
          <cell r="C1704">
            <v>1124</v>
          </cell>
          <cell r="D1704">
            <v>1056</v>
          </cell>
        </row>
        <row r="1705">
          <cell r="B1705" t="str">
            <v>PELLA</v>
          </cell>
          <cell r="C1705">
            <v>9832</v>
          </cell>
          <cell r="D1705">
            <v>10352</v>
          </cell>
        </row>
        <row r="1706">
          <cell r="B1706" t="str">
            <v>PEOSTA</v>
          </cell>
          <cell r="C1706">
            <v>651</v>
          </cell>
          <cell r="D1706">
            <v>1377</v>
          </cell>
        </row>
        <row r="1707">
          <cell r="B1707" t="str">
            <v>PERRY</v>
          </cell>
          <cell r="C1707">
            <v>7633</v>
          </cell>
          <cell r="D1707">
            <v>7702</v>
          </cell>
        </row>
        <row r="1708">
          <cell r="B1708" t="str">
            <v>PERSIA</v>
          </cell>
          <cell r="C1708">
            <v>363</v>
          </cell>
          <cell r="D1708">
            <v>319</v>
          </cell>
        </row>
        <row r="1709">
          <cell r="B1709" t="str">
            <v>PETERSON</v>
          </cell>
          <cell r="C1709">
            <v>372</v>
          </cell>
          <cell r="D1709">
            <v>334</v>
          </cell>
        </row>
        <row r="1710">
          <cell r="B1710" t="str">
            <v>PIERSON</v>
          </cell>
          <cell r="C1710">
            <v>371</v>
          </cell>
          <cell r="D1710">
            <v>366</v>
          </cell>
        </row>
        <row r="1711">
          <cell r="B1711" t="str">
            <v>PILOT MOUND</v>
          </cell>
          <cell r="C1711">
            <v>214</v>
          </cell>
          <cell r="D1711">
            <v>173</v>
          </cell>
        </row>
        <row r="1712">
          <cell r="B1712" t="str">
            <v>PIONEER</v>
          </cell>
          <cell r="C1712">
            <v>21</v>
          </cell>
          <cell r="D1712">
            <v>23</v>
          </cell>
        </row>
        <row r="1713">
          <cell r="B1713" t="str">
            <v>PISGAH</v>
          </cell>
          <cell r="C1713">
            <v>316</v>
          </cell>
          <cell r="D1713">
            <v>251</v>
          </cell>
        </row>
        <row r="1714">
          <cell r="B1714" t="str">
            <v>PLAINFIELD</v>
          </cell>
          <cell r="C1714">
            <v>438</v>
          </cell>
          <cell r="D1714">
            <v>436</v>
          </cell>
        </row>
        <row r="1715">
          <cell r="B1715" t="str">
            <v>PLANO</v>
          </cell>
          <cell r="C1715">
            <v>58</v>
          </cell>
          <cell r="D1715">
            <v>70</v>
          </cell>
        </row>
        <row r="1716">
          <cell r="B1716" t="str">
            <v>PLEASANT HILL</v>
          </cell>
          <cell r="C1716">
            <v>5070</v>
          </cell>
          <cell r="D1716">
            <v>8785</v>
          </cell>
        </row>
        <row r="1717">
          <cell r="B1717" t="str">
            <v>PLEASANT PLAIN</v>
          </cell>
          <cell r="C1717">
            <v>131</v>
          </cell>
          <cell r="D1717">
            <v>93</v>
          </cell>
        </row>
        <row r="1718">
          <cell r="B1718" t="str">
            <v>PLEASANTON</v>
          </cell>
          <cell r="C1718">
            <v>37</v>
          </cell>
          <cell r="D1718">
            <v>49</v>
          </cell>
        </row>
        <row r="1719">
          <cell r="B1719" t="str">
            <v>PLEASANTVILLE</v>
          </cell>
          <cell r="C1719">
            <v>1539</v>
          </cell>
          <cell r="D1719">
            <v>1694</v>
          </cell>
        </row>
        <row r="1720">
          <cell r="B1720" t="str">
            <v>PLOVER</v>
          </cell>
          <cell r="C1720">
            <v>95</v>
          </cell>
          <cell r="D1720">
            <v>77</v>
          </cell>
        </row>
        <row r="1721">
          <cell r="B1721" t="str">
            <v>PLYMOUTH</v>
          </cell>
          <cell r="C1721">
            <v>429</v>
          </cell>
          <cell r="D1721">
            <v>382</v>
          </cell>
        </row>
        <row r="1722">
          <cell r="B1722" t="str">
            <v>POCAHONTAS</v>
          </cell>
          <cell r="C1722">
            <v>1970</v>
          </cell>
          <cell r="D1722">
            <v>1789</v>
          </cell>
        </row>
        <row r="1723">
          <cell r="B1723" t="str">
            <v>POLK CITY</v>
          </cell>
          <cell r="C1723">
            <v>2344</v>
          </cell>
          <cell r="D1723">
            <v>3418</v>
          </cell>
        </row>
        <row r="1724">
          <cell r="B1724" t="str">
            <v>POMEROY</v>
          </cell>
          <cell r="C1724">
            <v>710</v>
          </cell>
          <cell r="D1724">
            <v>662</v>
          </cell>
        </row>
        <row r="1725">
          <cell r="B1725" t="str">
            <v>POPEJOY</v>
          </cell>
          <cell r="C1725">
            <v>78</v>
          </cell>
          <cell r="D1725">
            <v>79</v>
          </cell>
        </row>
        <row r="1726">
          <cell r="B1726" t="str">
            <v>PORTSMOUTH</v>
          </cell>
          <cell r="C1726">
            <v>225</v>
          </cell>
          <cell r="D1726">
            <v>195</v>
          </cell>
        </row>
        <row r="1727">
          <cell r="B1727" t="str">
            <v>POSTVILLE</v>
          </cell>
          <cell r="C1727">
            <v>2273</v>
          </cell>
          <cell r="D1727">
            <v>2227</v>
          </cell>
        </row>
        <row r="1728">
          <cell r="B1728" t="str">
            <v>PRAIRIE CITY</v>
          </cell>
          <cell r="C1728">
            <v>1365</v>
          </cell>
          <cell r="D1728">
            <v>1680</v>
          </cell>
        </row>
        <row r="1729">
          <cell r="B1729" t="str">
            <v>PRAIRIEBURG</v>
          </cell>
          <cell r="C1729">
            <v>175</v>
          </cell>
          <cell r="D1729">
            <v>178</v>
          </cell>
        </row>
        <row r="1730">
          <cell r="B1730" t="str">
            <v>PRESCOTT</v>
          </cell>
          <cell r="C1730">
            <v>266</v>
          </cell>
          <cell r="D1730">
            <v>257</v>
          </cell>
        </row>
        <row r="1731">
          <cell r="B1731" t="str">
            <v>PRESTON</v>
          </cell>
          <cell r="C1731">
            <v>949</v>
          </cell>
          <cell r="D1731">
            <v>1012</v>
          </cell>
        </row>
        <row r="1732">
          <cell r="B1732" t="str">
            <v>PRIMGHAR</v>
          </cell>
          <cell r="C1732">
            <v>891</v>
          </cell>
          <cell r="D1732">
            <v>909</v>
          </cell>
        </row>
        <row r="1733">
          <cell r="B1733" t="str">
            <v>PRINCETON</v>
          </cell>
          <cell r="C1733">
            <v>946</v>
          </cell>
          <cell r="D1733">
            <v>886</v>
          </cell>
        </row>
        <row r="1734">
          <cell r="B1734" t="str">
            <v>PROMISE CITY</v>
          </cell>
          <cell r="C1734">
            <v>105</v>
          </cell>
          <cell r="D1734">
            <v>111</v>
          </cell>
        </row>
        <row r="1735">
          <cell r="B1735" t="str">
            <v>PROTIVIN</v>
          </cell>
          <cell r="C1735">
            <v>317</v>
          </cell>
          <cell r="D1735">
            <v>283</v>
          </cell>
        </row>
        <row r="1736">
          <cell r="B1736" t="str">
            <v>PULASKI</v>
          </cell>
          <cell r="C1736">
            <v>249</v>
          </cell>
          <cell r="D1736">
            <v>260</v>
          </cell>
        </row>
        <row r="1737">
          <cell r="B1737" t="str">
            <v>QUASQUETON</v>
          </cell>
          <cell r="C1737">
            <v>574</v>
          </cell>
          <cell r="D1737">
            <v>554</v>
          </cell>
        </row>
        <row r="1738">
          <cell r="B1738" t="str">
            <v>QUIMBY</v>
          </cell>
          <cell r="C1738">
            <v>368</v>
          </cell>
          <cell r="D1738">
            <v>319</v>
          </cell>
        </row>
        <row r="1739">
          <cell r="B1739" t="str">
            <v>RADCLIFFE</v>
          </cell>
          <cell r="C1739">
            <v>607</v>
          </cell>
          <cell r="D1739">
            <v>545</v>
          </cell>
        </row>
        <row r="1740">
          <cell r="B1740" t="str">
            <v>RAKE</v>
          </cell>
          <cell r="C1740">
            <v>227</v>
          </cell>
          <cell r="D1740">
            <v>225</v>
          </cell>
        </row>
        <row r="1741">
          <cell r="B1741" t="str">
            <v>RALSTON</v>
          </cell>
          <cell r="C1741">
            <v>98</v>
          </cell>
          <cell r="D1741">
            <v>79</v>
          </cell>
        </row>
        <row r="1742">
          <cell r="B1742" t="str">
            <v>RANDALIA</v>
          </cell>
          <cell r="C1742">
            <v>84</v>
          </cell>
          <cell r="D1742">
            <v>68</v>
          </cell>
        </row>
        <row r="1743">
          <cell r="B1743" t="str">
            <v>RANDALL</v>
          </cell>
          <cell r="C1743">
            <v>148</v>
          </cell>
          <cell r="D1743">
            <v>173</v>
          </cell>
        </row>
        <row r="1744">
          <cell r="B1744" t="str">
            <v>RANDOLPH</v>
          </cell>
          <cell r="C1744">
            <v>209</v>
          </cell>
          <cell r="D1744">
            <v>168</v>
          </cell>
        </row>
        <row r="1745">
          <cell r="B1745" t="str">
            <v>RATHBUN</v>
          </cell>
          <cell r="C1745">
            <v>88</v>
          </cell>
          <cell r="D1745">
            <v>89</v>
          </cell>
        </row>
        <row r="1746">
          <cell r="B1746" t="str">
            <v>RAYMOND</v>
          </cell>
          <cell r="C1746">
            <v>537</v>
          </cell>
          <cell r="D1746">
            <v>788</v>
          </cell>
        </row>
        <row r="1747">
          <cell r="B1747" t="str">
            <v>READLYN</v>
          </cell>
          <cell r="C1747">
            <v>786</v>
          </cell>
          <cell r="D1747">
            <v>808</v>
          </cell>
        </row>
        <row r="1748">
          <cell r="B1748" t="str">
            <v>REASNOR</v>
          </cell>
          <cell r="C1748">
            <v>194</v>
          </cell>
          <cell r="D1748">
            <v>152</v>
          </cell>
        </row>
        <row r="1749">
          <cell r="B1749" t="str">
            <v>RED OAK</v>
          </cell>
          <cell r="C1749">
            <v>6197</v>
          </cell>
          <cell r="D1749">
            <v>5742</v>
          </cell>
        </row>
        <row r="1750">
          <cell r="B1750" t="str">
            <v>REDDING</v>
          </cell>
          <cell r="C1750">
            <v>78</v>
          </cell>
          <cell r="D1750">
            <v>82</v>
          </cell>
        </row>
        <row r="1751">
          <cell r="B1751" t="str">
            <v>REDFIELD</v>
          </cell>
          <cell r="C1751">
            <v>833</v>
          </cell>
          <cell r="D1751">
            <v>835</v>
          </cell>
        </row>
        <row r="1752">
          <cell r="B1752" t="str">
            <v>REINBECK</v>
          </cell>
          <cell r="C1752">
            <v>1751</v>
          </cell>
          <cell r="D1752">
            <v>1664</v>
          </cell>
        </row>
        <row r="1753">
          <cell r="B1753" t="str">
            <v>REMBRANDT</v>
          </cell>
          <cell r="C1753">
            <v>228</v>
          </cell>
          <cell r="D1753">
            <v>203</v>
          </cell>
        </row>
        <row r="1754">
          <cell r="B1754" t="str">
            <v>REMSEN</v>
          </cell>
          <cell r="C1754">
            <v>1762</v>
          </cell>
          <cell r="D1754">
            <v>1663</v>
          </cell>
        </row>
        <row r="1755">
          <cell r="B1755" t="str">
            <v>RENWICK</v>
          </cell>
          <cell r="C1755">
            <v>306</v>
          </cell>
          <cell r="D1755">
            <v>242</v>
          </cell>
        </row>
        <row r="1756">
          <cell r="B1756" t="str">
            <v>RHODES</v>
          </cell>
          <cell r="C1756">
            <v>294</v>
          </cell>
          <cell r="D1756">
            <v>305</v>
          </cell>
        </row>
        <row r="1757">
          <cell r="B1757" t="str">
            <v>RICEVILLE</v>
          </cell>
          <cell r="C1757">
            <v>840</v>
          </cell>
          <cell r="D1757">
            <v>785</v>
          </cell>
        </row>
        <row r="1758">
          <cell r="B1758" t="str">
            <v>RICHLAND</v>
          </cell>
          <cell r="C1758">
            <v>587</v>
          </cell>
          <cell r="D1758">
            <v>584</v>
          </cell>
        </row>
        <row r="1759">
          <cell r="B1759" t="str">
            <v>RICKARDSVILLE</v>
          </cell>
          <cell r="C1759">
            <v>191</v>
          </cell>
          <cell r="D1759">
            <v>182</v>
          </cell>
        </row>
        <row r="1760">
          <cell r="B1760" t="str">
            <v>RICKETTS</v>
          </cell>
          <cell r="C1760">
            <v>144</v>
          </cell>
          <cell r="D1760">
            <v>145</v>
          </cell>
        </row>
        <row r="1761">
          <cell r="B1761" t="str">
            <v>RIDGEWAY</v>
          </cell>
          <cell r="C1761">
            <v>293</v>
          </cell>
          <cell r="D1761">
            <v>315</v>
          </cell>
        </row>
        <row r="1762">
          <cell r="B1762" t="str">
            <v>RINARD</v>
          </cell>
          <cell r="C1762">
            <v>72</v>
          </cell>
          <cell r="D1762">
            <v>52</v>
          </cell>
        </row>
        <row r="1763">
          <cell r="B1763" t="str">
            <v>RINGSTED</v>
          </cell>
          <cell r="C1763">
            <v>436</v>
          </cell>
          <cell r="D1763">
            <v>422</v>
          </cell>
        </row>
        <row r="1764">
          <cell r="B1764" t="str">
            <v>RIPPEY</v>
          </cell>
          <cell r="C1764">
            <v>319</v>
          </cell>
          <cell r="D1764">
            <v>292</v>
          </cell>
        </row>
        <row r="1765">
          <cell r="B1765" t="str">
            <v>RIVERDALE</v>
          </cell>
          <cell r="C1765">
            <v>656</v>
          </cell>
          <cell r="D1765">
            <v>405</v>
          </cell>
        </row>
        <row r="1766">
          <cell r="B1766" t="str">
            <v>RIVERSIDE</v>
          </cell>
          <cell r="C1766">
            <v>928</v>
          </cell>
          <cell r="D1766">
            <v>993</v>
          </cell>
        </row>
        <row r="1767">
          <cell r="B1767" t="str">
            <v>RIVERTON</v>
          </cell>
          <cell r="C1767">
            <v>304</v>
          </cell>
          <cell r="D1767">
            <v>304</v>
          </cell>
        </row>
        <row r="1768">
          <cell r="B1768" t="str">
            <v>ROBINS</v>
          </cell>
          <cell r="C1768">
            <v>1806</v>
          </cell>
          <cell r="D1768">
            <v>3142</v>
          </cell>
        </row>
        <row r="1769">
          <cell r="B1769" t="str">
            <v>ROCK FALLS</v>
          </cell>
          <cell r="C1769">
            <v>170</v>
          </cell>
          <cell r="D1769">
            <v>155</v>
          </cell>
        </row>
        <row r="1770">
          <cell r="B1770" t="str">
            <v>ROCK RAPIDS</v>
          </cell>
          <cell r="C1770">
            <v>2573</v>
          </cell>
          <cell r="D1770">
            <v>2549</v>
          </cell>
        </row>
        <row r="1771">
          <cell r="B1771" t="str">
            <v>ROCK VALLEY</v>
          </cell>
          <cell r="C1771">
            <v>2702</v>
          </cell>
          <cell r="D1771">
            <v>3354</v>
          </cell>
        </row>
        <row r="1772">
          <cell r="B1772" t="str">
            <v>ROCKFORD</v>
          </cell>
          <cell r="C1772">
            <v>907</v>
          </cell>
          <cell r="D1772">
            <v>860</v>
          </cell>
        </row>
        <row r="1773">
          <cell r="B1773" t="str">
            <v>ROCKWELL</v>
          </cell>
          <cell r="C1773">
            <v>989</v>
          </cell>
          <cell r="D1773">
            <v>1039</v>
          </cell>
        </row>
        <row r="1774">
          <cell r="B1774" t="str">
            <v>ROCKWELL CITY</v>
          </cell>
          <cell r="C1774">
            <v>2264</v>
          </cell>
          <cell r="D1774">
            <v>1709</v>
          </cell>
        </row>
        <row r="1775">
          <cell r="B1775" t="str">
            <v>RODMAN</v>
          </cell>
          <cell r="C1775">
            <v>56</v>
          </cell>
          <cell r="D1775">
            <v>45</v>
          </cell>
        </row>
        <row r="1776">
          <cell r="B1776" t="str">
            <v>RODNEY</v>
          </cell>
          <cell r="C1776">
            <v>74</v>
          </cell>
          <cell r="D1776">
            <v>60</v>
          </cell>
        </row>
        <row r="1777">
          <cell r="B1777" t="str">
            <v>ROLAND</v>
          </cell>
          <cell r="C1777">
            <v>1324</v>
          </cell>
          <cell r="D1777">
            <v>1284</v>
          </cell>
        </row>
        <row r="1778">
          <cell r="B1778" t="str">
            <v>ROLFE</v>
          </cell>
          <cell r="C1778">
            <v>675</v>
          </cell>
          <cell r="D1778">
            <v>584</v>
          </cell>
        </row>
        <row r="1779">
          <cell r="B1779" t="str">
            <v>ROME</v>
          </cell>
          <cell r="C1779">
            <v>113</v>
          </cell>
          <cell r="D1779">
            <v>117</v>
          </cell>
        </row>
        <row r="1780">
          <cell r="B1780" t="str">
            <v>ROSE HILL</v>
          </cell>
          <cell r="C1780">
            <v>205</v>
          </cell>
          <cell r="D1780">
            <v>168</v>
          </cell>
        </row>
        <row r="1781">
          <cell r="B1781" t="str">
            <v>ROSSIE</v>
          </cell>
          <cell r="C1781">
            <v>58</v>
          </cell>
          <cell r="D1781">
            <v>70</v>
          </cell>
        </row>
        <row r="1782">
          <cell r="B1782" t="str">
            <v>ROWAN</v>
          </cell>
          <cell r="C1782">
            <v>218</v>
          </cell>
          <cell r="D1782">
            <v>158</v>
          </cell>
        </row>
        <row r="1783">
          <cell r="B1783" t="str">
            <v>ROWLEY</v>
          </cell>
          <cell r="C1783">
            <v>290</v>
          </cell>
          <cell r="D1783">
            <v>264</v>
          </cell>
        </row>
        <row r="1784">
          <cell r="B1784" t="str">
            <v>ROYAL</v>
          </cell>
          <cell r="C1784">
            <v>479</v>
          </cell>
          <cell r="D1784">
            <v>446</v>
          </cell>
        </row>
        <row r="1785">
          <cell r="B1785" t="str">
            <v>RUDD</v>
          </cell>
          <cell r="C1785">
            <v>431</v>
          </cell>
          <cell r="D1785">
            <v>369</v>
          </cell>
        </row>
        <row r="1786">
          <cell r="B1786" t="str">
            <v>RUNNELLS</v>
          </cell>
          <cell r="C1786">
            <v>352</v>
          </cell>
          <cell r="D1786">
            <v>507</v>
          </cell>
        </row>
        <row r="1787">
          <cell r="B1787" t="str">
            <v>RUSSELL</v>
          </cell>
          <cell r="C1787">
            <v>559</v>
          </cell>
          <cell r="D1787">
            <v>554</v>
          </cell>
        </row>
        <row r="1788">
          <cell r="B1788" t="str">
            <v>RUTHVEN</v>
          </cell>
          <cell r="C1788">
            <v>711</v>
          </cell>
          <cell r="D1788">
            <v>737</v>
          </cell>
        </row>
        <row r="1789">
          <cell r="B1789" t="str">
            <v>RUTLAND</v>
          </cell>
          <cell r="C1789">
            <v>145</v>
          </cell>
          <cell r="D1789">
            <v>126</v>
          </cell>
        </row>
        <row r="1790">
          <cell r="B1790" t="str">
            <v>RYAN</v>
          </cell>
          <cell r="C1790">
            <v>410</v>
          </cell>
          <cell r="D1790">
            <v>361</v>
          </cell>
        </row>
        <row r="1791">
          <cell r="B1791" t="str">
            <v>SABULA</v>
          </cell>
          <cell r="C1791">
            <v>670</v>
          </cell>
          <cell r="D1791">
            <v>576</v>
          </cell>
        </row>
        <row r="1792">
          <cell r="B1792" t="str">
            <v>SAC CITY</v>
          </cell>
          <cell r="C1792">
            <v>2368</v>
          </cell>
          <cell r="D1792">
            <v>2220</v>
          </cell>
        </row>
        <row r="1793">
          <cell r="B1793" t="str">
            <v>SAGEVILLE</v>
          </cell>
          <cell r="C1793">
            <v>203</v>
          </cell>
          <cell r="D1793">
            <v>122</v>
          </cell>
        </row>
        <row r="1794">
          <cell r="B1794" t="str">
            <v>SAINT ANSGAR</v>
          </cell>
          <cell r="C1794">
            <v>1031</v>
          </cell>
          <cell r="D1794">
            <v>1107</v>
          </cell>
        </row>
        <row r="1795">
          <cell r="B1795" t="str">
            <v>SAINT ANTHONY</v>
          </cell>
          <cell r="C1795">
            <v>109</v>
          </cell>
          <cell r="D1795">
            <v>102</v>
          </cell>
        </row>
        <row r="1796">
          <cell r="B1796" t="str">
            <v>SAINT CHARLES</v>
          </cell>
          <cell r="C1796">
            <v>619</v>
          </cell>
          <cell r="D1796">
            <v>653</v>
          </cell>
        </row>
        <row r="1797">
          <cell r="B1797" t="str">
            <v>SAINT DONATUS</v>
          </cell>
          <cell r="C1797">
            <v>140</v>
          </cell>
          <cell r="D1797">
            <v>135</v>
          </cell>
        </row>
        <row r="1798">
          <cell r="B1798" t="str">
            <v>SAINT LUCAS</v>
          </cell>
          <cell r="C1798">
            <v>178</v>
          </cell>
          <cell r="D1798">
            <v>143</v>
          </cell>
        </row>
        <row r="1799">
          <cell r="B1799" t="str">
            <v>SAINT MARYS</v>
          </cell>
          <cell r="C1799">
            <v>134</v>
          </cell>
          <cell r="D1799">
            <v>127</v>
          </cell>
        </row>
        <row r="1800">
          <cell r="B1800" t="str">
            <v>SAINT OLAF</v>
          </cell>
          <cell r="C1800">
            <v>136</v>
          </cell>
          <cell r="D1800">
            <v>108</v>
          </cell>
        </row>
        <row r="1801">
          <cell r="B1801" t="str">
            <v>SAINT PAUL</v>
          </cell>
          <cell r="C1801">
            <v>118</v>
          </cell>
          <cell r="D1801">
            <v>129</v>
          </cell>
        </row>
        <row r="1802">
          <cell r="B1802" t="str">
            <v>SALEM</v>
          </cell>
          <cell r="C1802">
            <v>464</v>
          </cell>
          <cell r="D1802">
            <v>383</v>
          </cell>
        </row>
        <row r="1803">
          <cell r="B1803" t="str">
            <v>SALIX</v>
          </cell>
          <cell r="C1803">
            <v>370</v>
          </cell>
          <cell r="D1803">
            <v>363</v>
          </cell>
        </row>
        <row r="1804">
          <cell r="B1804" t="str">
            <v>SANBORN</v>
          </cell>
          <cell r="C1804">
            <v>1353</v>
          </cell>
          <cell r="D1804">
            <v>1404</v>
          </cell>
        </row>
        <row r="1805">
          <cell r="B1805" t="str">
            <v>SANDYVILLE</v>
          </cell>
          <cell r="C1805">
            <v>61</v>
          </cell>
          <cell r="D1805">
            <v>51</v>
          </cell>
        </row>
        <row r="1806">
          <cell r="B1806" t="str">
            <v>SCARVILLE</v>
          </cell>
          <cell r="C1806">
            <v>97</v>
          </cell>
          <cell r="D1806">
            <v>72</v>
          </cell>
        </row>
        <row r="1807">
          <cell r="B1807" t="str">
            <v>SCHALLER</v>
          </cell>
          <cell r="C1807">
            <v>779</v>
          </cell>
          <cell r="D1807">
            <v>772</v>
          </cell>
        </row>
        <row r="1808">
          <cell r="B1808" t="str">
            <v>SCHLESWIG</v>
          </cell>
          <cell r="C1808">
            <v>833</v>
          </cell>
          <cell r="D1808">
            <v>882</v>
          </cell>
        </row>
        <row r="1809">
          <cell r="B1809" t="str">
            <v>SCRANTON</v>
          </cell>
          <cell r="C1809">
            <v>604</v>
          </cell>
          <cell r="D1809">
            <v>557</v>
          </cell>
        </row>
        <row r="1810">
          <cell r="B1810" t="str">
            <v>SEARSBORO</v>
          </cell>
          <cell r="C1810">
            <v>155</v>
          </cell>
          <cell r="D1810">
            <v>148</v>
          </cell>
        </row>
        <row r="1811">
          <cell r="B1811" t="str">
            <v>SERGEANT BLUFF</v>
          </cell>
          <cell r="C1811">
            <v>3321</v>
          </cell>
          <cell r="D1811">
            <v>4227</v>
          </cell>
        </row>
        <row r="1812">
          <cell r="B1812" t="str">
            <v>SEYMOUR</v>
          </cell>
          <cell r="C1812">
            <v>810</v>
          </cell>
          <cell r="D1812">
            <v>701</v>
          </cell>
        </row>
        <row r="1813">
          <cell r="B1813" t="str">
            <v>SHAMBAUGH</v>
          </cell>
          <cell r="C1813">
            <v>188</v>
          </cell>
          <cell r="D1813">
            <v>191</v>
          </cell>
        </row>
        <row r="1814">
          <cell r="B1814" t="str">
            <v>SHANNON CITY</v>
          </cell>
          <cell r="C1814">
            <v>70</v>
          </cell>
          <cell r="D1814">
            <v>71</v>
          </cell>
        </row>
        <row r="1815">
          <cell r="B1815" t="str">
            <v>SHARPSBURG</v>
          </cell>
          <cell r="C1815">
            <v>98</v>
          </cell>
          <cell r="D1815">
            <v>89</v>
          </cell>
        </row>
        <row r="1816">
          <cell r="B1816" t="str">
            <v>SHEFFIELD</v>
          </cell>
          <cell r="C1816">
            <v>930</v>
          </cell>
          <cell r="D1816">
            <v>1172</v>
          </cell>
        </row>
        <row r="1817">
          <cell r="B1817" t="str">
            <v>SHELBY</v>
          </cell>
          <cell r="C1817">
            <v>696</v>
          </cell>
          <cell r="D1817">
            <v>641</v>
          </cell>
        </row>
        <row r="1818">
          <cell r="B1818" t="str">
            <v>SHELDAHL</v>
          </cell>
          <cell r="C1818">
            <v>336</v>
          </cell>
          <cell r="D1818">
            <v>319</v>
          </cell>
        </row>
        <row r="1819">
          <cell r="B1819" t="str">
            <v>SHELDON</v>
          </cell>
          <cell r="C1819">
            <v>4914</v>
          </cell>
          <cell r="D1819">
            <v>5188</v>
          </cell>
        </row>
        <row r="1820">
          <cell r="B1820" t="str">
            <v>SHELL ROCK</v>
          </cell>
          <cell r="C1820">
            <v>1298</v>
          </cell>
          <cell r="D1820">
            <v>1296</v>
          </cell>
        </row>
        <row r="1821">
          <cell r="B1821" t="str">
            <v>SHELLSBURG</v>
          </cell>
          <cell r="C1821">
            <v>938</v>
          </cell>
          <cell r="D1821">
            <v>983</v>
          </cell>
        </row>
        <row r="1822">
          <cell r="B1822" t="str">
            <v>SHENANDOAH</v>
          </cell>
          <cell r="C1822">
            <v>5546</v>
          </cell>
          <cell r="D1822">
            <v>5150</v>
          </cell>
        </row>
        <row r="1823">
          <cell r="B1823" t="str">
            <v>SHERRILL</v>
          </cell>
          <cell r="C1823">
            <v>186</v>
          </cell>
          <cell r="D1823">
            <v>177</v>
          </cell>
        </row>
        <row r="1824">
          <cell r="B1824" t="str">
            <v>SHUEYVILLE</v>
          </cell>
          <cell r="C1824">
            <v>250</v>
          </cell>
          <cell r="D1824">
            <v>577</v>
          </cell>
        </row>
        <row r="1825">
          <cell r="B1825" t="str">
            <v>SIBLEY</v>
          </cell>
          <cell r="C1825">
            <v>2796</v>
          </cell>
          <cell r="D1825">
            <v>2798</v>
          </cell>
        </row>
        <row r="1826">
          <cell r="B1826" t="str">
            <v>SIDNEY</v>
          </cell>
          <cell r="C1826">
            <v>1300</v>
          </cell>
          <cell r="D1826">
            <v>1138</v>
          </cell>
        </row>
        <row r="1827">
          <cell r="B1827" t="str">
            <v>SIGOURNEY</v>
          </cell>
          <cell r="C1827">
            <v>2209</v>
          </cell>
          <cell r="D1827">
            <v>2059</v>
          </cell>
        </row>
        <row r="1828">
          <cell r="B1828" t="str">
            <v>SILVER CITY</v>
          </cell>
          <cell r="C1828">
            <v>259</v>
          </cell>
          <cell r="D1828">
            <v>245</v>
          </cell>
        </row>
        <row r="1829">
          <cell r="B1829" t="str">
            <v>SIOUX CENTER</v>
          </cell>
          <cell r="C1829">
            <v>6002</v>
          </cell>
          <cell r="D1829">
            <v>7048</v>
          </cell>
        </row>
        <row r="1830">
          <cell r="B1830" t="str">
            <v>SIOUX CITY</v>
          </cell>
          <cell r="C1830">
            <v>85013</v>
          </cell>
          <cell r="D1830">
            <v>82684</v>
          </cell>
        </row>
        <row r="1831">
          <cell r="B1831" t="str">
            <v>SIOUX RAPIDS</v>
          </cell>
          <cell r="C1831">
            <v>720</v>
          </cell>
          <cell r="D1831">
            <v>775</v>
          </cell>
        </row>
        <row r="1832">
          <cell r="B1832" t="str">
            <v>SLATER</v>
          </cell>
          <cell r="C1832">
            <v>1306</v>
          </cell>
          <cell r="D1832">
            <v>1489</v>
          </cell>
        </row>
        <row r="1833">
          <cell r="B1833" t="str">
            <v>SLOAN</v>
          </cell>
          <cell r="C1833">
            <v>1032</v>
          </cell>
          <cell r="D1833">
            <v>973</v>
          </cell>
        </row>
        <row r="1834">
          <cell r="B1834" t="str">
            <v>SMITHLAND</v>
          </cell>
          <cell r="C1834">
            <v>221</v>
          </cell>
          <cell r="D1834">
            <v>224</v>
          </cell>
        </row>
        <row r="1835">
          <cell r="B1835" t="str">
            <v>SOLDIER</v>
          </cell>
          <cell r="C1835">
            <v>207</v>
          </cell>
          <cell r="D1835">
            <v>174</v>
          </cell>
        </row>
        <row r="1836">
          <cell r="B1836" t="str">
            <v>SOLON</v>
          </cell>
          <cell r="C1836">
            <v>1177</v>
          </cell>
          <cell r="D1836">
            <v>2037</v>
          </cell>
        </row>
        <row r="1837">
          <cell r="B1837" t="str">
            <v>SOMERS</v>
          </cell>
          <cell r="C1837">
            <v>165</v>
          </cell>
          <cell r="D1837">
            <v>113</v>
          </cell>
        </row>
        <row r="1838">
          <cell r="B1838" t="str">
            <v>SOUTH ENGLISH</v>
          </cell>
          <cell r="C1838">
            <v>213</v>
          </cell>
          <cell r="D1838">
            <v>212</v>
          </cell>
        </row>
        <row r="1839">
          <cell r="B1839" t="str">
            <v>SPENCER</v>
          </cell>
          <cell r="C1839">
            <v>11317</v>
          </cell>
          <cell r="D1839">
            <v>11233</v>
          </cell>
        </row>
        <row r="1840">
          <cell r="B1840" t="str">
            <v>SPILLVILLE</v>
          </cell>
          <cell r="C1840">
            <v>386</v>
          </cell>
          <cell r="D1840">
            <v>367</v>
          </cell>
        </row>
        <row r="1841">
          <cell r="B1841" t="str">
            <v>SPIRIT LAKE</v>
          </cell>
          <cell r="C1841">
            <v>4261</v>
          </cell>
          <cell r="D1841">
            <v>4840</v>
          </cell>
        </row>
        <row r="1842">
          <cell r="B1842" t="str">
            <v>SPRAGUEVILLE</v>
          </cell>
          <cell r="C1842">
            <v>89</v>
          </cell>
          <cell r="D1842">
            <v>81</v>
          </cell>
        </row>
        <row r="1843">
          <cell r="B1843" t="str">
            <v>SPRING HILL</v>
          </cell>
          <cell r="C1843">
            <v>92</v>
          </cell>
          <cell r="D1843">
            <v>63</v>
          </cell>
        </row>
        <row r="1844">
          <cell r="B1844" t="str">
            <v>SPRINGBROOK</v>
          </cell>
          <cell r="C1844">
            <v>182</v>
          </cell>
          <cell r="D1844">
            <v>144</v>
          </cell>
        </row>
        <row r="1845">
          <cell r="B1845" t="str">
            <v>SPRINGVILLE</v>
          </cell>
          <cell r="C1845">
            <v>1091</v>
          </cell>
          <cell r="D1845">
            <v>1074</v>
          </cell>
        </row>
        <row r="1846">
          <cell r="B1846" t="str">
            <v>ST ANSGAR</v>
          </cell>
          <cell r="C1846">
            <v>1031</v>
          </cell>
          <cell r="D1846">
            <v>1107</v>
          </cell>
        </row>
        <row r="1847">
          <cell r="B1847" t="str">
            <v>ST ANTHONY</v>
          </cell>
          <cell r="C1847">
            <v>109</v>
          </cell>
          <cell r="D1847">
            <v>102</v>
          </cell>
        </row>
        <row r="1848">
          <cell r="B1848" t="str">
            <v>ST CHARLES</v>
          </cell>
          <cell r="C1848">
            <v>619</v>
          </cell>
          <cell r="D1848">
            <v>653</v>
          </cell>
        </row>
        <row r="1849">
          <cell r="B1849" t="str">
            <v>ST DONATUS</v>
          </cell>
          <cell r="C1849">
            <v>140</v>
          </cell>
          <cell r="D1849">
            <v>135</v>
          </cell>
        </row>
        <row r="1850">
          <cell r="B1850" t="str">
            <v>ST LUCAS</v>
          </cell>
          <cell r="C1850">
            <v>178</v>
          </cell>
          <cell r="D1850">
            <v>143</v>
          </cell>
        </row>
        <row r="1851">
          <cell r="B1851" t="str">
            <v>ST MARYS</v>
          </cell>
          <cell r="C1851">
            <v>134</v>
          </cell>
          <cell r="D1851">
            <v>127</v>
          </cell>
        </row>
        <row r="1852">
          <cell r="B1852" t="str">
            <v>ST OLAF</v>
          </cell>
          <cell r="C1852">
            <v>136</v>
          </cell>
          <cell r="D1852">
            <v>108</v>
          </cell>
        </row>
        <row r="1853">
          <cell r="B1853" t="str">
            <v>ST PAUL</v>
          </cell>
          <cell r="C1853">
            <v>118</v>
          </cell>
          <cell r="D1853">
            <v>129</v>
          </cell>
        </row>
        <row r="1854">
          <cell r="B1854" t="str">
            <v>ST. ANSGAR</v>
          </cell>
          <cell r="C1854">
            <v>1031</v>
          </cell>
          <cell r="D1854">
            <v>1107</v>
          </cell>
        </row>
        <row r="1855">
          <cell r="B1855" t="str">
            <v>ST. ANTHONY</v>
          </cell>
          <cell r="C1855">
            <v>109</v>
          </cell>
          <cell r="D1855">
            <v>102</v>
          </cell>
        </row>
        <row r="1856">
          <cell r="B1856" t="str">
            <v>ST. CHARLES</v>
          </cell>
          <cell r="C1856">
            <v>619</v>
          </cell>
          <cell r="D1856">
            <v>653</v>
          </cell>
        </row>
        <row r="1857">
          <cell r="B1857" t="str">
            <v>ST. DONATUS</v>
          </cell>
          <cell r="C1857">
            <v>140</v>
          </cell>
          <cell r="D1857">
            <v>135</v>
          </cell>
        </row>
        <row r="1858">
          <cell r="B1858" t="str">
            <v>ST. LUCAS</v>
          </cell>
          <cell r="C1858">
            <v>178</v>
          </cell>
          <cell r="D1858">
            <v>143</v>
          </cell>
        </row>
        <row r="1859">
          <cell r="B1859" t="str">
            <v>ST. MARYS</v>
          </cell>
          <cell r="C1859">
            <v>134</v>
          </cell>
          <cell r="D1859">
            <v>127</v>
          </cell>
        </row>
        <row r="1860">
          <cell r="B1860" t="str">
            <v>ST. OLAF</v>
          </cell>
          <cell r="C1860">
            <v>136</v>
          </cell>
          <cell r="D1860">
            <v>108</v>
          </cell>
        </row>
        <row r="1861">
          <cell r="B1861" t="str">
            <v>ST. PAUL</v>
          </cell>
          <cell r="C1861">
            <v>118</v>
          </cell>
          <cell r="D1861">
            <v>129</v>
          </cell>
        </row>
        <row r="1862">
          <cell r="B1862" t="str">
            <v>STACYVILLE</v>
          </cell>
          <cell r="C1862">
            <v>469</v>
          </cell>
          <cell r="D1862">
            <v>494</v>
          </cell>
        </row>
        <row r="1863">
          <cell r="B1863" t="str">
            <v>STANHOPE</v>
          </cell>
          <cell r="C1863">
            <v>488</v>
          </cell>
          <cell r="D1863">
            <v>422</v>
          </cell>
        </row>
        <row r="1864">
          <cell r="B1864" t="str">
            <v>STANLEY</v>
          </cell>
          <cell r="C1864">
            <v>128</v>
          </cell>
          <cell r="D1864">
            <v>125</v>
          </cell>
        </row>
        <row r="1865">
          <cell r="B1865" t="str">
            <v>STANTON</v>
          </cell>
          <cell r="C1865">
            <v>714</v>
          </cell>
          <cell r="D1865">
            <v>689</v>
          </cell>
        </row>
        <row r="1866">
          <cell r="B1866" t="str">
            <v>STANWOOD</v>
          </cell>
          <cell r="C1866">
            <v>680</v>
          </cell>
          <cell r="D1866">
            <v>684</v>
          </cell>
        </row>
        <row r="1867">
          <cell r="B1867" t="str">
            <v>STATE CENTER</v>
          </cell>
          <cell r="C1867">
            <v>1349</v>
          </cell>
          <cell r="D1867">
            <v>1468</v>
          </cell>
        </row>
        <row r="1868">
          <cell r="B1868" t="str">
            <v>STEAMBOAT ROCK</v>
          </cell>
          <cell r="C1868">
            <v>336</v>
          </cell>
          <cell r="D1868">
            <v>310</v>
          </cell>
        </row>
        <row r="1869">
          <cell r="B1869" t="str">
            <v>STOCKPORT</v>
          </cell>
          <cell r="C1869">
            <v>284</v>
          </cell>
          <cell r="D1869">
            <v>296</v>
          </cell>
        </row>
        <row r="1870">
          <cell r="B1870" t="str">
            <v>STOCKTON</v>
          </cell>
          <cell r="C1870">
            <v>182</v>
          </cell>
          <cell r="D1870">
            <v>197</v>
          </cell>
        </row>
        <row r="1871">
          <cell r="B1871" t="str">
            <v>STORM LAKE</v>
          </cell>
          <cell r="C1871">
            <v>10076</v>
          </cell>
          <cell r="D1871">
            <v>10600</v>
          </cell>
        </row>
        <row r="1872">
          <cell r="B1872" t="str">
            <v>STORY CITY</v>
          </cell>
          <cell r="C1872">
            <v>3228</v>
          </cell>
          <cell r="D1872">
            <v>3431</v>
          </cell>
        </row>
        <row r="1873">
          <cell r="B1873" t="str">
            <v>STOUT</v>
          </cell>
          <cell r="C1873">
            <v>217</v>
          </cell>
          <cell r="D1873">
            <v>224</v>
          </cell>
        </row>
        <row r="1874">
          <cell r="B1874" t="str">
            <v>STRATFORD</v>
          </cell>
          <cell r="C1874">
            <v>746</v>
          </cell>
          <cell r="D1874">
            <v>743</v>
          </cell>
        </row>
        <row r="1875">
          <cell r="B1875" t="str">
            <v>STRAWBERRY POINT</v>
          </cell>
          <cell r="C1875">
            <v>1386</v>
          </cell>
          <cell r="D1875">
            <v>1279</v>
          </cell>
        </row>
        <row r="1876">
          <cell r="B1876" t="str">
            <v>STRUBLE</v>
          </cell>
          <cell r="C1876">
            <v>85</v>
          </cell>
          <cell r="D1876">
            <v>78</v>
          </cell>
        </row>
        <row r="1877">
          <cell r="B1877" t="str">
            <v>STUART</v>
          </cell>
          <cell r="C1877">
            <v>1712</v>
          </cell>
          <cell r="D1877">
            <v>1648</v>
          </cell>
        </row>
        <row r="1878">
          <cell r="B1878" t="str">
            <v>SULLY</v>
          </cell>
          <cell r="C1878">
            <v>904</v>
          </cell>
          <cell r="D1878">
            <v>821</v>
          </cell>
        </row>
        <row r="1879">
          <cell r="B1879" t="str">
            <v>SUMNER</v>
          </cell>
          <cell r="C1879">
            <v>2106</v>
          </cell>
          <cell r="D1879">
            <v>2028</v>
          </cell>
        </row>
        <row r="1880">
          <cell r="B1880" t="str">
            <v>SUPERIOR</v>
          </cell>
          <cell r="C1880">
            <v>142</v>
          </cell>
          <cell r="D1880">
            <v>130</v>
          </cell>
        </row>
        <row r="1881">
          <cell r="B1881" t="str">
            <v>SUTHERLAND</v>
          </cell>
          <cell r="C1881">
            <v>707</v>
          </cell>
          <cell r="D1881">
            <v>649</v>
          </cell>
        </row>
        <row r="1882">
          <cell r="B1882" t="str">
            <v>SWALEDALE</v>
          </cell>
          <cell r="C1882">
            <v>174</v>
          </cell>
          <cell r="D1882">
            <v>165</v>
          </cell>
        </row>
        <row r="1883">
          <cell r="B1883" t="str">
            <v>SWAN</v>
          </cell>
          <cell r="C1883">
            <v>121</v>
          </cell>
          <cell r="D1883">
            <v>72</v>
          </cell>
        </row>
        <row r="1884">
          <cell r="B1884" t="str">
            <v>SWEA CITY</v>
          </cell>
          <cell r="C1884">
            <v>642</v>
          </cell>
          <cell r="D1884">
            <v>536</v>
          </cell>
        </row>
        <row r="1885">
          <cell r="B1885" t="str">
            <v>SWISHER</v>
          </cell>
          <cell r="C1885">
            <v>813</v>
          </cell>
          <cell r="D1885">
            <v>879</v>
          </cell>
        </row>
        <row r="1886">
          <cell r="B1886" t="str">
            <v>TABOR</v>
          </cell>
          <cell r="C1886">
            <v>993</v>
          </cell>
          <cell r="D1886">
            <v>1040</v>
          </cell>
        </row>
        <row r="1887">
          <cell r="B1887" t="str">
            <v>TAMA</v>
          </cell>
          <cell r="C1887">
            <v>2731</v>
          </cell>
          <cell r="D1887">
            <v>2877</v>
          </cell>
        </row>
        <row r="1888">
          <cell r="B1888" t="str">
            <v>TEMPLETON</v>
          </cell>
          <cell r="C1888">
            <v>334</v>
          </cell>
          <cell r="D1888">
            <v>362</v>
          </cell>
        </row>
        <row r="1889">
          <cell r="B1889" t="str">
            <v>TENNANT</v>
          </cell>
          <cell r="C1889">
            <v>73</v>
          </cell>
          <cell r="D1889">
            <v>68</v>
          </cell>
        </row>
        <row r="1890">
          <cell r="B1890" t="str">
            <v>TERRIL</v>
          </cell>
          <cell r="C1890">
            <v>404</v>
          </cell>
          <cell r="D1890">
            <v>367</v>
          </cell>
        </row>
        <row r="1891">
          <cell r="B1891" t="str">
            <v>THAYER</v>
          </cell>
          <cell r="C1891">
            <v>66</v>
          </cell>
          <cell r="D1891">
            <v>59</v>
          </cell>
        </row>
        <row r="1892">
          <cell r="B1892" t="str">
            <v>THOMPSON</v>
          </cell>
          <cell r="C1892">
            <v>596</v>
          </cell>
          <cell r="D1892">
            <v>502</v>
          </cell>
        </row>
        <row r="1893">
          <cell r="B1893" t="str">
            <v>THOR</v>
          </cell>
          <cell r="C1893">
            <v>174</v>
          </cell>
          <cell r="D1893">
            <v>186</v>
          </cell>
        </row>
        <row r="1894">
          <cell r="B1894" t="str">
            <v>THORNBURG</v>
          </cell>
          <cell r="C1894">
            <v>84</v>
          </cell>
          <cell r="D1894">
            <v>67</v>
          </cell>
        </row>
        <row r="1895">
          <cell r="B1895" t="str">
            <v>THORNTON</v>
          </cell>
          <cell r="C1895">
            <v>422</v>
          </cell>
          <cell r="D1895">
            <v>422</v>
          </cell>
        </row>
        <row r="1896">
          <cell r="B1896" t="str">
            <v>THURMAN</v>
          </cell>
          <cell r="C1896">
            <v>236</v>
          </cell>
          <cell r="D1896">
            <v>229</v>
          </cell>
        </row>
        <row r="1897">
          <cell r="B1897" t="str">
            <v>TIFFIN</v>
          </cell>
          <cell r="C1897">
            <v>975</v>
          </cell>
          <cell r="D1897">
            <v>1947</v>
          </cell>
        </row>
        <row r="1898">
          <cell r="B1898" t="str">
            <v>TINGLEY</v>
          </cell>
          <cell r="C1898">
            <v>171</v>
          </cell>
          <cell r="D1898">
            <v>184</v>
          </cell>
        </row>
        <row r="1899">
          <cell r="B1899" t="str">
            <v>TIPTON</v>
          </cell>
          <cell r="C1899">
            <v>3155</v>
          </cell>
          <cell r="D1899">
            <v>3221</v>
          </cell>
        </row>
        <row r="1900">
          <cell r="B1900" t="str">
            <v>TITONKA</v>
          </cell>
          <cell r="C1900">
            <v>584</v>
          </cell>
          <cell r="D1900">
            <v>476</v>
          </cell>
        </row>
        <row r="1901">
          <cell r="B1901" t="str">
            <v>TOLEDO</v>
          </cell>
          <cell r="C1901">
            <v>2539</v>
          </cell>
          <cell r="D1901">
            <v>2341</v>
          </cell>
        </row>
        <row r="1902">
          <cell r="B1902" t="str">
            <v>TORONTO</v>
          </cell>
          <cell r="C1902">
            <v>134</v>
          </cell>
          <cell r="D1902">
            <v>124</v>
          </cell>
        </row>
        <row r="1903">
          <cell r="B1903" t="str">
            <v>TRAER</v>
          </cell>
          <cell r="C1903">
            <v>1594</v>
          </cell>
          <cell r="D1903">
            <v>1703</v>
          </cell>
        </row>
        <row r="1904">
          <cell r="B1904" t="str">
            <v>TREYNOR</v>
          </cell>
          <cell r="C1904">
            <v>950</v>
          </cell>
          <cell r="D1904">
            <v>919</v>
          </cell>
        </row>
        <row r="1905">
          <cell r="B1905" t="str">
            <v>TRIPOLI</v>
          </cell>
          <cell r="C1905">
            <v>1310</v>
          </cell>
          <cell r="D1905">
            <v>1313</v>
          </cell>
        </row>
        <row r="1906">
          <cell r="B1906" t="str">
            <v>TRUESDALE</v>
          </cell>
          <cell r="C1906">
            <v>91</v>
          </cell>
          <cell r="D1906">
            <v>81</v>
          </cell>
        </row>
        <row r="1907">
          <cell r="B1907" t="str">
            <v>TRURO</v>
          </cell>
          <cell r="C1907">
            <v>427</v>
          </cell>
          <cell r="D1907">
            <v>485</v>
          </cell>
        </row>
        <row r="1908">
          <cell r="B1908" t="str">
            <v>TURIN</v>
          </cell>
          <cell r="C1908">
            <v>75</v>
          </cell>
          <cell r="D1908">
            <v>68</v>
          </cell>
        </row>
        <row r="1909">
          <cell r="B1909" t="str">
            <v>UDELL</v>
          </cell>
          <cell r="C1909">
            <v>58</v>
          </cell>
          <cell r="D1909">
            <v>47</v>
          </cell>
        </row>
        <row r="1910">
          <cell r="B1910" t="str">
            <v>UNDERWOOD</v>
          </cell>
          <cell r="C1910">
            <v>688</v>
          </cell>
          <cell r="D1910">
            <v>917</v>
          </cell>
        </row>
        <row r="1911">
          <cell r="B1911" t="str">
            <v>UNION</v>
          </cell>
          <cell r="C1911">
            <v>427</v>
          </cell>
          <cell r="D1911">
            <v>397</v>
          </cell>
        </row>
        <row r="1912">
          <cell r="B1912" t="str">
            <v>UNIONVILLE</v>
          </cell>
          <cell r="C1912">
            <v>127</v>
          </cell>
          <cell r="D1912">
            <v>102</v>
          </cell>
        </row>
        <row r="1913">
          <cell r="B1913" t="str">
            <v>UNIVERSITY HEIGHTS</v>
          </cell>
          <cell r="C1913">
            <v>987</v>
          </cell>
          <cell r="D1913">
            <v>1051</v>
          </cell>
        </row>
        <row r="1914">
          <cell r="B1914" t="str">
            <v>UNIVERSITY PARK</v>
          </cell>
          <cell r="C1914">
            <v>536</v>
          </cell>
          <cell r="D1914">
            <v>487</v>
          </cell>
        </row>
        <row r="1915">
          <cell r="B1915" t="str">
            <v>URBANA</v>
          </cell>
          <cell r="C1915">
            <v>1019</v>
          </cell>
          <cell r="D1915">
            <v>1458</v>
          </cell>
        </row>
        <row r="1916">
          <cell r="B1916" t="str">
            <v>URBANDALE</v>
          </cell>
          <cell r="C1916">
            <v>29072</v>
          </cell>
          <cell r="D1916">
            <v>39463</v>
          </cell>
        </row>
        <row r="1917">
          <cell r="B1917" t="str">
            <v>UTE</v>
          </cell>
          <cell r="C1917">
            <v>378</v>
          </cell>
          <cell r="D1917">
            <v>374</v>
          </cell>
        </row>
        <row r="1918">
          <cell r="B1918" t="str">
            <v>VAIL</v>
          </cell>
          <cell r="C1918">
            <v>452</v>
          </cell>
          <cell r="D1918">
            <v>436</v>
          </cell>
        </row>
        <row r="1919">
          <cell r="B1919" t="str">
            <v>VALERIA</v>
          </cell>
          <cell r="C1919">
            <v>62</v>
          </cell>
          <cell r="D1919">
            <v>57</v>
          </cell>
        </row>
        <row r="1920">
          <cell r="B1920" t="str">
            <v>VAN HORNE</v>
          </cell>
          <cell r="C1920">
            <v>716</v>
          </cell>
          <cell r="D1920">
            <v>682</v>
          </cell>
        </row>
        <row r="1921">
          <cell r="B1921" t="str">
            <v>VAN METER</v>
          </cell>
          <cell r="C1921">
            <v>866</v>
          </cell>
          <cell r="D1921">
            <v>1016</v>
          </cell>
        </row>
        <row r="1922">
          <cell r="B1922" t="str">
            <v>VAN WERT</v>
          </cell>
          <cell r="C1922">
            <v>231</v>
          </cell>
          <cell r="D1922">
            <v>230</v>
          </cell>
        </row>
        <row r="1923">
          <cell r="B1923" t="str">
            <v>VARINA</v>
          </cell>
          <cell r="C1923">
            <v>90</v>
          </cell>
          <cell r="D1923">
            <v>71</v>
          </cell>
        </row>
        <row r="1924">
          <cell r="B1924" t="str">
            <v>VENTURA</v>
          </cell>
          <cell r="C1924">
            <v>670</v>
          </cell>
          <cell r="D1924">
            <v>717</v>
          </cell>
        </row>
        <row r="1925">
          <cell r="B1925" t="str">
            <v>VICTOR</v>
          </cell>
          <cell r="C1925">
            <v>952</v>
          </cell>
          <cell r="D1925">
            <v>893</v>
          </cell>
        </row>
        <row r="1926">
          <cell r="B1926" t="str">
            <v>VILLISCA</v>
          </cell>
          <cell r="C1926">
            <v>1344</v>
          </cell>
          <cell r="D1926">
            <v>1252</v>
          </cell>
        </row>
        <row r="1927">
          <cell r="B1927" t="str">
            <v>VINCENT</v>
          </cell>
          <cell r="C1927">
            <v>158</v>
          </cell>
          <cell r="D1927">
            <v>174</v>
          </cell>
        </row>
        <row r="1928">
          <cell r="B1928" t="str">
            <v>VINING</v>
          </cell>
          <cell r="C1928">
            <v>70</v>
          </cell>
          <cell r="D1928">
            <v>50</v>
          </cell>
        </row>
        <row r="1929">
          <cell r="B1929" t="str">
            <v>VINTON</v>
          </cell>
          <cell r="C1929">
            <v>5102</v>
          </cell>
          <cell r="D1929">
            <v>5257</v>
          </cell>
        </row>
        <row r="1930">
          <cell r="B1930" t="str">
            <v>VOLGA</v>
          </cell>
          <cell r="C1930">
            <v>247</v>
          </cell>
          <cell r="D1930">
            <v>208</v>
          </cell>
        </row>
        <row r="1931">
          <cell r="B1931" t="str">
            <v>WADENA</v>
          </cell>
          <cell r="C1931">
            <v>243</v>
          </cell>
          <cell r="D1931">
            <v>262</v>
          </cell>
        </row>
        <row r="1932">
          <cell r="B1932" t="str">
            <v>WAHPETON</v>
          </cell>
          <cell r="C1932">
            <v>462</v>
          </cell>
          <cell r="D1932">
            <v>341</v>
          </cell>
        </row>
        <row r="1933">
          <cell r="B1933" t="str">
            <v>WALCOTT</v>
          </cell>
          <cell r="C1933">
            <v>1528</v>
          </cell>
          <cell r="D1933">
            <v>1629</v>
          </cell>
        </row>
        <row r="1934">
          <cell r="B1934" t="str">
            <v>WALFORD</v>
          </cell>
          <cell r="C1934">
            <v>1224</v>
          </cell>
          <cell r="D1934">
            <v>1463</v>
          </cell>
        </row>
        <row r="1935">
          <cell r="B1935" t="str">
            <v>WALKER</v>
          </cell>
          <cell r="C1935">
            <v>750</v>
          </cell>
          <cell r="D1935">
            <v>791</v>
          </cell>
        </row>
        <row r="1936">
          <cell r="B1936" t="str">
            <v>WALL LAKE</v>
          </cell>
          <cell r="C1936">
            <v>841</v>
          </cell>
          <cell r="D1936">
            <v>819</v>
          </cell>
        </row>
        <row r="1937">
          <cell r="B1937" t="str">
            <v>WALLINGFORD</v>
          </cell>
          <cell r="C1937">
            <v>210</v>
          </cell>
          <cell r="D1937">
            <v>197</v>
          </cell>
        </row>
        <row r="1938">
          <cell r="B1938" t="str">
            <v>WALNUT</v>
          </cell>
          <cell r="C1938">
            <v>778</v>
          </cell>
          <cell r="D1938">
            <v>785</v>
          </cell>
        </row>
        <row r="1939">
          <cell r="B1939" t="str">
            <v>WAPELLO</v>
          </cell>
          <cell r="C1939">
            <v>2124</v>
          </cell>
          <cell r="D1939">
            <v>2067</v>
          </cell>
        </row>
        <row r="1940">
          <cell r="B1940" t="str">
            <v>WASHINGTON</v>
          </cell>
          <cell r="C1940">
            <v>7047</v>
          </cell>
          <cell r="D1940">
            <v>7266</v>
          </cell>
        </row>
        <row r="1941">
          <cell r="B1941" t="str">
            <v>WASHTA</v>
          </cell>
          <cell r="C1941">
            <v>282</v>
          </cell>
          <cell r="D1941">
            <v>248</v>
          </cell>
        </row>
        <row r="1942">
          <cell r="B1942" t="str">
            <v>WATERLOO</v>
          </cell>
          <cell r="C1942">
            <v>68747</v>
          </cell>
          <cell r="D1942">
            <v>68406</v>
          </cell>
        </row>
        <row r="1943">
          <cell r="B1943" t="str">
            <v>WATERVILLE</v>
          </cell>
          <cell r="C1943">
            <v>145</v>
          </cell>
          <cell r="D1943">
            <v>144</v>
          </cell>
        </row>
        <row r="1944">
          <cell r="B1944" t="str">
            <v>WAUCOMA</v>
          </cell>
          <cell r="C1944">
            <v>299</v>
          </cell>
          <cell r="D1944">
            <v>257</v>
          </cell>
        </row>
        <row r="1945">
          <cell r="B1945" t="str">
            <v>WAUKEE</v>
          </cell>
          <cell r="C1945">
            <v>5126</v>
          </cell>
          <cell r="D1945">
            <v>13790</v>
          </cell>
        </row>
        <row r="1946">
          <cell r="B1946" t="str">
            <v>WAUKON</v>
          </cell>
          <cell r="C1946">
            <v>4131</v>
          </cell>
          <cell r="D1946">
            <v>3897</v>
          </cell>
        </row>
        <row r="1947">
          <cell r="B1947" t="str">
            <v>WAVERLY</v>
          </cell>
          <cell r="C1947">
            <v>8968</v>
          </cell>
          <cell r="D1947">
            <v>9874</v>
          </cell>
        </row>
        <row r="1948">
          <cell r="B1948" t="str">
            <v>WAYLAND</v>
          </cell>
          <cell r="C1948">
            <v>945</v>
          </cell>
          <cell r="D1948">
            <v>966</v>
          </cell>
        </row>
        <row r="1949">
          <cell r="B1949" t="str">
            <v>WEBB</v>
          </cell>
          <cell r="C1949">
            <v>165</v>
          </cell>
          <cell r="D1949">
            <v>141</v>
          </cell>
        </row>
        <row r="1950">
          <cell r="B1950" t="str">
            <v>WEBSTER</v>
          </cell>
          <cell r="C1950">
            <v>110</v>
          </cell>
          <cell r="D1950">
            <v>88</v>
          </cell>
        </row>
        <row r="1951">
          <cell r="B1951" t="str">
            <v>WEBSTER CITY</v>
          </cell>
          <cell r="C1951">
            <v>8176</v>
          </cell>
          <cell r="D1951">
            <v>8070</v>
          </cell>
        </row>
        <row r="1952">
          <cell r="B1952" t="str">
            <v>WELDON</v>
          </cell>
          <cell r="C1952">
            <v>145</v>
          </cell>
          <cell r="D1952">
            <v>125</v>
          </cell>
        </row>
        <row r="1953">
          <cell r="B1953" t="str">
            <v>WELLMAN</v>
          </cell>
          <cell r="C1953">
            <v>1393</v>
          </cell>
          <cell r="D1953">
            <v>1408</v>
          </cell>
        </row>
        <row r="1954">
          <cell r="B1954" t="str">
            <v>WELLSBURG</v>
          </cell>
          <cell r="C1954">
            <v>716</v>
          </cell>
          <cell r="D1954">
            <v>707</v>
          </cell>
        </row>
        <row r="1955">
          <cell r="B1955" t="str">
            <v>WELTON</v>
          </cell>
          <cell r="C1955">
            <v>159</v>
          </cell>
          <cell r="D1955">
            <v>165</v>
          </cell>
        </row>
        <row r="1956">
          <cell r="B1956" t="str">
            <v>WESLEY</v>
          </cell>
          <cell r="C1956">
            <v>467</v>
          </cell>
          <cell r="D1956">
            <v>390</v>
          </cell>
        </row>
        <row r="1957">
          <cell r="B1957" t="str">
            <v>WEST BEND</v>
          </cell>
          <cell r="C1957">
            <v>834</v>
          </cell>
          <cell r="D1957">
            <v>785</v>
          </cell>
        </row>
        <row r="1958">
          <cell r="B1958" t="str">
            <v>WEST BRANCH</v>
          </cell>
          <cell r="C1958">
            <v>2188</v>
          </cell>
          <cell r="D1958">
            <v>2322</v>
          </cell>
        </row>
        <row r="1959">
          <cell r="B1959" t="str">
            <v>WEST BURLINGTON</v>
          </cell>
          <cell r="C1959">
            <v>3161</v>
          </cell>
          <cell r="D1959">
            <v>3012</v>
          </cell>
        </row>
        <row r="1960">
          <cell r="B1960" t="str">
            <v>WEST CHESTER</v>
          </cell>
          <cell r="C1960">
            <v>159</v>
          </cell>
          <cell r="D1960">
            <v>146</v>
          </cell>
        </row>
        <row r="1961">
          <cell r="B1961" t="str">
            <v>WEST DES MOINES</v>
          </cell>
          <cell r="C1961">
            <v>46403</v>
          </cell>
          <cell r="D1961">
            <v>56609</v>
          </cell>
        </row>
        <row r="1962">
          <cell r="B1962" t="str">
            <v>WEST LIBERTY</v>
          </cell>
          <cell r="C1962">
            <v>3332</v>
          </cell>
          <cell r="D1962">
            <v>3736</v>
          </cell>
        </row>
        <row r="1963">
          <cell r="B1963" t="str">
            <v>WEST OKOBOJI</v>
          </cell>
          <cell r="C1963">
            <v>432</v>
          </cell>
          <cell r="D1963">
            <v>289</v>
          </cell>
        </row>
        <row r="1964">
          <cell r="B1964" t="str">
            <v>WEST POINT</v>
          </cell>
          <cell r="C1964">
            <v>980</v>
          </cell>
          <cell r="D1964">
            <v>966</v>
          </cell>
        </row>
        <row r="1965">
          <cell r="B1965" t="str">
            <v>WEST UNION</v>
          </cell>
          <cell r="C1965">
            <v>2549</v>
          </cell>
          <cell r="D1965">
            <v>2486</v>
          </cell>
        </row>
        <row r="1966">
          <cell r="B1966" t="str">
            <v>WESTFIELD</v>
          </cell>
          <cell r="C1966">
            <v>189</v>
          </cell>
          <cell r="D1966">
            <v>132</v>
          </cell>
        </row>
        <row r="1967">
          <cell r="B1967" t="str">
            <v>WESTGATE</v>
          </cell>
          <cell r="C1967">
            <v>234</v>
          </cell>
          <cell r="D1967">
            <v>211</v>
          </cell>
        </row>
        <row r="1968">
          <cell r="B1968" t="str">
            <v>WESTPHALIA</v>
          </cell>
          <cell r="C1968">
            <v>160</v>
          </cell>
          <cell r="D1968">
            <v>127</v>
          </cell>
        </row>
        <row r="1969">
          <cell r="B1969" t="str">
            <v>WESTSIDE</v>
          </cell>
          <cell r="C1969">
            <v>327</v>
          </cell>
          <cell r="D1969">
            <v>299</v>
          </cell>
        </row>
        <row r="1970">
          <cell r="B1970" t="str">
            <v>WESTWOOD</v>
          </cell>
          <cell r="C1970">
            <v>127</v>
          </cell>
          <cell r="D1970">
            <v>112</v>
          </cell>
        </row>
        <row r="1971">
          <cell r="B1971" t="str">
            <v>WHAT CHEER</v>
          </cell>
          <cell r="C1971">
            <v>678</v>
          </cell>
          <cell r="D1971">
            <v>646</v>
          </cell>
        </row>
        <row r="1972">
          <cell r="B1972" t="str">
            <v>WHEATLAND</v>
          </cell>
          <cell r="C1972">
            <v>772</v>
          </cell>
          <cell r="D1972">
            <v>764</v>
          </cell>
        </row>
        <row r="1973">
          <cell r="B1973" t="str">
            <v>WHITING</v>
          </cell>
          <cell r="C1973">
            <v>707</v>
          </cell>
          <cell r="D1973">
            <v>762</v>
          </cell>
        </row>
        <row r="1974">
          <cell r="B1974" t="str">
            <v>WHITTEMORE</v>
          </cell>
          <cell r="C1974">
            <v>530</v>
          </cell>
          <cell r="D1974">
            <v>504</v>
          </cell>
        </row>
        <row r="1975">
          <cell r="B1975" t="str">
            <v>WHITTEN</v>
          </cell>
          <cell r="C1975">
            <v>160</v>
          </cell>
          <cell r="D1975">
            <v>149</v>
          </cell>
        </row>
        <row r="1976">
          <cell r="B1976" t="str">
            <v>WILLEY</v>
          </cell>
          <cell r="C1976">
            <v>103</v>
          </cell>
          <cell r="D1976">
            <v>88</v>
          </cell>
        </row>
        <row r="1977">
          <cell r="B1977" t="str">
            <v>WILLIAMS</v>
          </cell>
          <cell r="C1977">
            <v>427</v>
          </cell>
          <cell r="D1977">
            <v>344</v>
          </cell>
        </row>
        <row r="1978">
          <cell r="B1978" t="str">
            <v>WILLIAMSBURG</v>
          </cell>
          <cell r="C1978">
            <v>2622</v>
          </cell>
          <cell r="D1978">
            <v>3068</v>
          </cell>
        </row>
        <row r="1979">
          <cell r="B1979" t="str">
            <v>WILLIAMSON</v>
          </cell>
          <cell r="C1979">
            <v>163</v>
          </cell>
          <cell r="D1979">
            <v>152</v>
          </cell>
        </row>
        <row r="1980">
          <cell r="B1980" t="str">
            <v>WILTON</v>
          </cell>
          <cell r="C1980">
            <v>2829</v>
          </cell>
          <cell r="D1980">
            <v>2802</v>
          </cell>
        </row>
        <row r="1981">
          <cell r="B1981" t="str">
            <v>WINDSOR HEIGHTS</v>
          </cell>
          <cell r="C1981">
            <v>4805</v>
          </cell>
          <cell r="D1981">
            <v>4860</v>
          </cell>
        </row>
        <row r="1982">
          <cell r="B1982" t="str">
            <v>WINFIELD</v>
          </cell>
          <cell r="C1982">
            <v>1131</v>
          </cell>
          <cell r="D1982">
            <v>1134</v>
          </cell>
        </row>
        <row r="1983">
          <cell r="B1983" t="str">
            <v>WINTERSET</v>
          </cell>
          <cell r="C1983">
            <v>4768</v>
          </cell>
          <cell r="D1983">
            <v>5190</v>
          </cell>
        </row>
        <row r="1984">
          <cell r="B1984" t="str">
            <v>WINTHROP</v>
          </cell>
          <cell r="C1984">
            <v>772</v>
          </cell>
          <cell r="D1984">
            <v>850</v>
          </cell>
        </row>
        <row r="1985">
          <cell r="B1985" t="str">
            <v>WIOTA</v>
          </cell>
          <cell r="C1985">
            <v>149</v>
          </cell>
          <cell r="D1985">
            <v>116</v>
          </cell>
        </row>
        <row r="1986">
          <cell r="B1986" t="str">
            <v>WODEN</v>
          </cell>
          <cell r="C1986">
            <v>243</v>
          </cell>
          <cell r="D1986">
            <v>229</v>
          </cell>
        </row>
        <row r="1987">
          <cell r="B1987" t="str">
            <v>WOODBINE</v>
          </cell>
          <cell r="C1987">
            <v>1564</v>
          </cell>
          <cell r="D1987">
            <v>1459</v>
          </cell>
        </row>
        <row r="1988">
          <cell r="B1988" t="str">
            <v>WOODBURN</v>
          </cell>
          <cell r="C1988">
            <v>244</v>
          </cell>
          <cell r="D1988">
            <v>202</v>
          </cell>
        </row>
        <row r="1989">
          <cell r="B1989" t="str">
            <v>WOODWARD</v>
          </cell>
          <cell r="C1989">
            <v>1200</v>
          </cell>
          <cell r="D1989">
            <v>1466</v>
          </cell>
        </row>
        <row r="1990">
          <cell r="B1990" t="str">
            <v>WOOLSTOCK</v>
          </cell>
          <cell r="C1990">
            <v>204</v>
          </cell>
          <cell r="D1990">
            <v>168</v>
          </cell>
        </row>
        <row r="1991">
          <cell r="B1991" t="str">
            <v>WORTHINGTON</v>
          </cell>
          <cell r="C1991">
            <v>381</v>
          </cell>
          <cell r="D1991">
            <v>401</v>
          </cell>
        </row>
        <row r="1992">
          <cell r="B1992" t="str">
            <v>WYOMING</v>
          </cell>
          <cell r="C1992">
            <v>626</v>
          </cell>
          <cell r="D1992">
            <v>515</v>
          </cell>
        </row>
        <row r="1993">
          <cell r="B1993" t="str">
            <v>YALE</v>
          </cell>
          <cell r="C1993">
            <v>287</v>
          </cell>
          <cell r="D1993">
            <v>246</v>
          </cell>
        </row>
        <row r="1994">
          <cell r="B1994" t="str">
            <v>YETTER</v>
          </cell>
          <cell r="C1994">
            <v>36</v>
          </cell>
          <cell r="D1994">
            <v>34</v>
          </cell>
        </row>
        <row r="1995">
          <cell r="B1995" t="str">
            <v>YORKTOWN</v>
          </cell>
          <cell r="C1995">
            <v>82</v>
          </cell>
          <cell r="D1995">
            <v>85</v>
          </cell>
        </row>
        <row r="1996">
          <cell r="B1996" t="str">
            <v>ZEARING</v>
          </cell>
          <cell r="C1996">
            <v>617</v>
          </cell>
          <cell r="D1996">
            <v>554</v>
          </cell>
        </row>
        <row r="1997">
          <cell r="B1997" t="str">
            <v>ZWINGLE</v>
          </cell>
          <cell r="C1997">
            <v>100</v>
          </cell>
          <cell r="D1997">
            <v>91</v>
          </cell>
        </row>
      </sheetData>
      <sheetData sheetId="2"/>
      <sheetData sheetId="3"/>
      <sheetData sheetId="4"/>
      <sheetData sheetId="5">
        <row r="1">
          <cell r="F1" t="str">
            <v>42-388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REVIEW CHKLST"/>
      <sheetName val="BUDGET REVIEW NOTES"/>
      <sheetName val="LIBRARY CALCULATION"/>
      <sheetName val="ADOPT_DATE"/>
      <sheetName val="FILES RECV'D"/>
      <sheetName val="FILES"/>
      <sheetName val="Val_Check"/>
      <sheetName val="SSMID_Check"/>
      <sheetName val="AFR_Da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>
            <v>1</v>
          </cell>
        </row>
        <row r="4">
          <cell r="D4">
            <v>2</v>
          </cell>
        </row>
        <row r="5">
          <cell r="D5">
            <v>3</v>
          </cell>
        </row>
        <row r="6">
          <cell r="D6">
            <v>4</v>
          </cell>
        </row>
        <row r="7">
          <cell r="D7">
            <v>5</v>
          </cell>
        </row>
        <row r="8">
          <cell r="D8">
            <v>6</v>
          </cell>
        </row>
        <row r="9">
          <cell r="D9">
            <v>7</v>
          </cell>
        </row>
        <row r="10">
          <cell r="D10">
            <v>8</v>
          </cell>
        </row>
        <row r="11">
          <cell r="D11">
            <v>9</v>
          </cell>
        </row>
        <row r="12">
          <cell r="D12">
            <v>10</v>
          </cell>
        </row>
        <row r="13">
          <cell r="D13">
            <v>11</v>
          </cell>
        </row>
        <row r="14">
          <cell r="D14">
            <v>12</v>
          </cell>
        </row>
        <row r="15">
          <cell r="D15">
            <v>13</v>
          </cell>
        </row>
        <row r="16">
          <cell r="D16">
            <v>14</v>
          </cell>
        </row>
        <row r="17">
          <cell r="D17">
            <v>15</v>
          </cell>
        </row>
        <row r="18">
          <cell r="D18">
            <v>16</v>
          </cell>
        </row>
        <row r="19">
          <cell r="D19">
            <v>17</v>
          </cell>
        </row>
        <row r="20">
          <cell r="D20">
            <v>18</v>
          </cell>
        </row>
        <row r="21">
          <cell r="D21">
            <v>19</v>
          </cell>
        </row>
        <row r="22">
          <cell r="D22">
            <v>20</v>
          </cell>
        </row>
        <row r="23">
          <cell r="D23">
            <v>21</v>
          </cell>
        </row>
        <row r="24">
          <cell r="D24">
            <v>22</v>
          </cell>
        </row>
        <row r="25">
          <cell r="D25">
            <v>23</v>
          </cell>
        </row>
        <row r="26">
          <cell r="D26">
            <v>24</v>
          </cell>
        </row>
        <row r="27">
          <cell r="D27">
            <v>25</v>
          </cell>
        </row>
        <row r="28">
          <cell r="D28">
            <v>26</v>
          </cell>
        </row>
        <row r="29">
          <cell r="D29">
            <v>27</v>
          </cell>
        </row>
        <row r="30">
          <cell r="D30">
            <v>28</v>
          </cell>
        </row>
        <row r="31">
          <cell r="D31">
            <v>29</v>
          </cell>
        </row>
        <row r="32">
          <cell r="D32">
            <v>30</v>
          </cell>
        </row>
        <row r="33">
          <cell r="D33">
            <v>31</v>
          </cell>
        </row>
        <row r="34">
          <cell r="D34">
            <v>32</v>
          </cell>
        </row>
        <row r="35">
          <cell r="D35">
            <v>33</v>
          </cell>
        </row>
        <row r="36">
          <cell r="D36">
            <v>34</v>
          </cell>
        </row>
        <row r="37">
          <cell r="D37">
            <v>35</v>
          </cell>
        </row>
        <row r="38">
          <cell r="D38">
            <v>36</v>
          </cell>
        </row>
        <row r="39">
          <cell r="D39">
            <v>37</v>
          </cell>
        </row>
        <row r="40">
          <cell r="D40">
            <v>38</v>
          </cell>
        </row>
        <row r="41">
          <cell r="D41">
            <v>39</v>
          </cell>
        </row>
        <row r="42">
          <cell r="D42">
            <v>40</v>
          </cell>
        </row>
        <row r="43">
          <cell r="D43">
            <v>41</v>
          </cell>
        </row>
        <row r="44">
          <cell r="D44">
            <v>42</v>
          </cell>
        </row>
        <row r="45">
          <cell r="D45">
            <v>43</v>
          </cell>
        </row>
        <row r="46">
          <cell r="D46">
            <v>44</v>
          </cell>
        </row>
        <row r="47">
          <cell r="D47">
            <v>45</v>
          </cell>
        </row>
        <row r="48">
          <cell r="D48">
            <v>46</v>
          </cell>
        </row>
        <row r="49">
          <cell r="D49">
            <v>47</v>
          </cell>
        </row>
        <row r="50">
          <cell r="D50">
            <v>48</v>
          </cell>
        </row>
        <row r="51">
          <cell r="D51">
            <v>49</v>
          </cell>
        </row>
        <row r="52">
          <cell r="D52">
            <v>50</v>
          </cell>
        </row>
        <row r="53">
          <cell r="D53">
            <v>51</v>
          </cell>
        </row>
        <row r="54">
          <cell r="D54">
            <v>52</v>
          </cell>
        </row>
        <row r="55">
          <cell r="D55">
            <v>53</v>
          </cell>
        </row>
        <row r="56">
          <cell r="D56">
            <v>54</v>
          </cell>
        </row>
        <row r="57">
          <cell r="D57">
            <v>55</v>
          </cell>
        </row>
        <row r="58">
          <cell r="D58">
            <v>56</v>
          </cell>
        </row>
        <row r="59">
          <cell r="D59">
            <v>57</v>
          </cell>
        </row>
        <row r="60">
          <cell r="D60">
            <v>58</v>
          </cell>
        </row>
        <row r="61">
          <cell r="D61">
            <v>59</v>
          </cell>
        </row>
        <row r="62">
          <cell r="D62">
            <v>60</v>
          </cell>
        </row>
        <row r="63">
          <cell r="D63">
            <v>61</v>
          </cell>
        </row>
        <row r="64">
          <cell r="D64">
            <v>62</v>
          </cell>
        </row>
        <row r="65">
          <cell r="D65">
            <v>63</v>
          </cell>
        </row>
        <row r="66">
          <cell r="D66">
            <v>64</v>
          </cell>
        </row>
        <row r="67">
          <cell r="D67">
            <v>65</v>
          </cell>
        </row>
        <row r="68">
          <cell r="D68">
            <v>66</v>
          </cell>
        </row>
        <row r="69">
          <cell r="D69">
            <v>67</v>
          </cell>
        </row>
        <row r="70">
          <cell r="D70">
            <v>68</v>
          </cell>
        </row>
        <row r="71">
          <cell r="D71">
            <v>69</v>
          </cell>
        </row>
        <row r="72">
          <cell r="D72">
            <v>70</v>
          </cell>
        </row>
        <row r="73">
          <cell r="D73">
            <v>71</v>
          </cell>
        </row>
        <row r="74">
          <cell r="D74">
            <v>72</v>
          </cell>
        </row>
        <row r="75">
          <cell r="D75">
            <v>73</v>
          </cell>
        </row>
        <row r="76">
          <cell r="D76">
            <v>74</v>
          </cell>
        </row>
        <row r="77">
          <cell r="D77">
            <v>75</v>
          </cell>
        </row>
        <row r="78">
          <cell r="D78">
            <v>76</v>
          </cell>
        </row>
        <row r="79">
          <cell r="D79">
            <v>77</v>
          </cell>
        </row>
        <row r="80">
          <cell r="D80">
            <v>78</v>
          </cell>
        </row>
        <row r="81">
          <cell r="D81">
            <v>79</v>
          </cell>
        </row>
        <row r="82">
          <cell r="D82">
            <v>80</v>
          </cell>
        </row>
        <row r="83">
          <cell r="D83">
            <v>81</v>
          </cell>
        </row>
        <row r="84">
          <cell r="D84">
            <v>82</v>
          </cell>
        </row>
        <row r="85">
          <cell r="D85">
            <v>83</v>
          </cell>
        </row>
        <row r="86">
          <cell r="D86">
            <v>84</v>
          </cell>
        </row>
        <row r="87">
          <cell r="D87">
            <v>85</v>
          </cell>
        </row>
        <row r="88">
          <cell r="D88">
            <v>86</v>
          </cell>
        </row>
        <row r="89">
          <cell r="D89">
            <v>87</v>
          </cell>
        </row>
        <row r="90">
          <cell r="D90">
            <v>88</v>
          </cell>
        </row>
        <row r="91">
          <cell r="D91">
            <v>89</v>
          </cell>
        </row>
        <row r="92">
          <cell r="D92">
            <v>90</v>
          </cell>
        </row>
        <row r="93">
          <cell r="D93">
            <v>91</v>
          </cell>
        </row>
        <row r="94">
          <cell r="D94">
            <v>92</v>
          </cell>
        </row>
        <row r="95">
          <cell r="D95">
            <v>93</v>
          </cell>
        </row>
        <row r="96">
          <cell r="D96">
            <v>94</v>
          </cell>
        </row>
        <row r="97">
          <cell r="D97">
            <v>95</v>
          </cell>
        </row>
        <row r="98">
          <cell r="D98">
            <v>96</v>
          </cell>
        </row>
        <row r="99">
          <cell r="D99">
            <v>97</v>
          </cell>
        </row>
        <row r="100">
          <cell r="D100">
            <v>98</v>
          </cell>
        </row>
        <row r="101">
          <cell r="D101">
            <v>99</v>
          </cell>
        </row>
        <row r="102">
          <cell r="D102">
            <v>100</v>
          </cell>
        </row>
        <row r="103">
          <cell r="D103">
            <v>101</v>
          </cell>
        </row>
        <row r="104">
          <cell r="D104">
            <v>102</v>
          </cell>
        </row>
        <row r="105">
          <cell r="D105">
            <v>103</v>
          </cell>
        </row>
        <row r="106">
          <cell r="D106">
            <v>104</v>
          </cell>
        </row>
        <row r="107">
          <cell r="D107">
            <v>105</v>
          </cell>
        </row>
        <row r="108">
          <cell r="D108">
            <v>106</v>
          </cell>
        </row>
        <row r="109">
          <cell r="D109">
            <v>107</v>
          </cell>
        </row>
        <row r="110">
          <cell r="D110">
            <v>108</v>
          </cell>
        </row>
        <row r="111">
          <cell r="D111">
            <v>109</v>
          </cell>
        </row>
        <row r="112">
          <cell r="D112">
            <v>110</v>
          </cell>
        </row>
        <row r="113">
          <cell r="D113">
            <v>111</v>
          </cell>
        </row>
        <row r="114">
          <cell r="D114">
            <v>112</v>
          </cell>
        </row>
        <row r="115">
          <cell r="D115">
            <v>113</v>
          </cell>
        </row>
        <row r="116">
          <cell r="D116">
            <v>114</v>
          </cell>
        </row>
        <row r="117">
          <cell r="D117">
            <v>115</v>
          </cell>
        </row>
        <row r="118">
          <cell r="D118">
            <v>116</v>
          </cell>
        </row>
        <row r="119">
          <cell r="D119">
            <v>117</v>
          </cell>
        </row>
        <row r="120">
          <cell r="D120">
            <v>118</v>
          </cell>
        </row>
        <row r="121">
          <cell r="D121">
            <v>119</v>
          </cell>
        </row>
        <row r="122">
          <cell r="D122">
            <v>120</v>
          </cell>
        </row>
        <row r="123">
          <cell r="D123">
            <v>121</v>
          </cell>
        </row>
        <row r="124">
          <cell r="D124">
            <v>122</v>
          </cell>
        </row>
        <row r="125">
          <cell r="D125">
            <v>123</v>
          </cell>
        </row>
        <row r="126">
          <cell r="D126">
            <v>124</v>
          </cell>
        </row>
        <row r="127">
          <cell r="D127">
            <v>125</v>
          </cell>
        </row>
        <row r="128">
          <cell r="D128">
            <v>126</v>
          </cell>
        </row>
        <row r="129">
          <cell r="D129">
            <v>127</v>
          </cell>
        </row>
        <row r="130">
          <cell r="D130">
            <v>128</v>
          </cell>
        </row>
        <row r="131">
          <cell r="D131">
            <v>129</v>
          </cell>
        </row>
        <row r="132">
          <cell r="D132">
            <v>130</v>
          </cell>
        </row>
        <row r="133">
          <cell r="D133">
            <v>131</v>
          </cell>
        </row>
        <row r="134">
          <cell r="D134">
            <v>132</v>
          </cell>
        </row>
        <row r="135">
          <cell r="D135">
            <v>133</v>
          </cell>
        </row>
        <row r="136">
          <cell r="D136">
            <v>134</v>
          </cell>
        </row>
        <row r="137">
          <cell r="D137">
            <v>135</v>
          </cell>
        </row>
        <row r="138">
          <cell r="D138">
            <v>136</v>
          </cell>
        </row>
        <row r="139">
          <cell r="D139">
            <v>137</v>
          </cell>
        </row>
        <row r="140">
          <cell r="D140">
            <v>138</v>
          </cell>
        </row>
        <row r="141">
          <cell r="D141">
            <v>139</v>
          </cell>
        </row>
        <row r="142">
          <cell r="D142">
            <v>140</v>
          </cell>
        </row>
        <row r="143">
          <cell r="D143">
            <v>141</v>
          </cell>
        </row>
        <row r="144">
          <cell r="D144">
            <v>142</v>
          </cell>
        </row>
        <row r="145">
          <cell r="D145">
            <v>143</v>
          </cell>
        </row>
        <row r="146">
          <cell r="D146">
            <v>144</v>
          </cell>
        </row>
        <row r="147">
          <cell r="D147">
            <v>145</v>
          </cell>
        </row>
        <row r="148">
          <cell r="D148">
            <v>146</v>
          </cell>
        </row>
        <row r="149">
          <cell r="D149">
            <v>147</v>
          </cell>
        </row>
        <row r="150">
          <cell r="D150">
            <v>148</v>
          </cell>
        </row>
        <row r="151">
          <cell r="D151">
            <v>149</v>
          </cell>
        </row>
        <row r="152">
          <cell r="D152">
            <v>150</v>
          </cell>
        </row>
        <row r="153">
          <cell r="D153">
            <v>151</v>
          </cell>
        </row>
        <row r="154">
          <cell r="D154">
            <v>152</v>
          </cell>
        </row>
        <row r="155">
          <cell r="D155">
            <v>153</v>
          </cell>
        </row>
        <row r="156">
          <cell r="D156">
            <v>154</v>
          </cell>
        </row>
        <row r="157">
          <cell r="D157">
            <v>155</v>
          </cell>
        </row>
        <row r="158">
          <cell r="D158">
            <v>156</v>
          </cell>
        </row>
        <row r="159">
          <cell r="D159">
            <v>157</v>
          </cell>
        </row>
        <row r="160">
          <cell r="D160">
            <v>158</v>
          </cell>
        </row>
        <row r="161">
          <cell r="D161">
            <v>159</v>
          </cell>
        </row>
        <row r="162">
          <cell r="D162">
            <v>160</v>
          </cell>
        </row>
        <row r="163">
          <cell r="D163">
            <v>161</v>
          </cell>
        </row>
        <row r="164">
          <cell r="D164">
            <v>162</v>
          </cell>
        </row>
        <row r="165">
          <cell r="D165">
            <v>163</v>
          </cell>
        </row>
        <row r="166">
          <cell r="D166">
            <v>164</v>
          </cell>
        </row>
        <row r="167">
          <cell r="D167">
            <v>165</v>
          </cell>
        </row>
        <row r="168">
          <cell r="D168">
            <v>166</v>
          </cell>
        </row>
        <row r="169">
          <cell r="D169">
            <v>167</v>
          </cell>
        </row>
        <row r="170">
          <cell r="D170">
            <v>168</v>
          </cell>
        </row>
        <row r="171">
          <cell r="D171">
            <v>169</v>
          </cell>
        </row>
        <row r="172">
          <cell r="D172">
            <v>170</v>
          </cell>
        </row>
        <row r="173">
          <cell r="D173">
            <v>171</v>
          </cell>
        </row>
        <row r="174">
          <cell r="D174">
            <v>172</v>
          </cell>
        </row>
        <row r="175">
          <cell r="D175">
            <v>173</v>
          </cell>
        </row>
        <row r="176">
          <cell r="D176">
            <v>174</v>
          </cell>
        </row>
        <row r="177">
          <cell r="D177">
            <v>175</v>
          </cell>
        </row>
        <row r="178">
          <cell r="D178">
            <v>176</v>
          </cell>
        </row>
        <row r="179">
          <cell r="D179">
            <v>177</v>
          </cell>
        </row>
        <row r="180">
          <cell r="D180">
            <v>178</v>
          </cell>
        </row>
        <row r="181">
          <cell r="D181">
            <v>179</v>
          </cell>
        </row>
        <row r="182">
          <cell r="D182">
            <v>180</v>
          </cell>
        </row>
        <row r="183">
          <cell r="D183">
            <v>181</v>
          </cell>
        </row>
        <row r="184">
          <cell r="D184">
            <v>182</v>
          </cell>
        </row>
        <row r="185">
          <cell r="D185">
            <v>183</v>
          </cell>
        </row>
        <row r="186">
          <cell r="D186">
            <v>184</v>
          </cell>
        </row>
        <row r="187">
          <cell r="D187">
            <v>185</v>
          </cell>
        </row>
        <row r="188">
          <cell r="D188">
            <v>186</v>
          </cell>
        </row>
        <row r="189">
          <cell r="D189">
            <v>187</v>
          </cell>
        </row>
        <row r="190">
          <cell r="D190">
            <v>188</v>
          </cell>
        </row>
        <row r="191">
          <cell r="D191">
            <v>189</v>
          </cell>
        </row>
        <row r="192">
          <cell r="D192">
            <v>191</v>
          </cell>
        </row>
        <row r="193">
          <cell r="D193">
            <v>192</v>
          </cell>
        </row>
        <row r="194">
          <cell r="D194">
            <v>193</v>
          </cell>
        </row>
        <row r="195">
          <cell r="D195">
            <v>195</v>
          </cell>
        </row>
        <row r="196">
          <cell r="D196">
            <v>196</v>
          </cell>
        </row>
        <row r="197">
          <cell r="D197">
            <v>197</v>
          </cell>
        </row>
        <row r="198">
          <cell r="D198">
            <v>198</v>
          </cell>
        </row>
        <row r="199">
          <cell r="D199">
            <v>199</v>
          </cell>
        </row>
        <row r="200">
          <cell r="D200">
            <v>200</v>
          </cell>
        </row>
        <row r="201">
          <cell r="D201">
            <v>201</v>
          </cell>
        </row>
        <row r="202">
          <cell r="D202">
            <v>202</v>
          </cell>
        </row>
        <row r="203">
          <cell r="D203">
            <v>203</v>
          </cell>
        </row>
        <row r="204">
          <cell r="D204">
            <v>204</v>
          </cell>
        </row>
        <row r="205">
          <cell r="D205">
            <v>205</v>
          </cell>
        </row>
        <row r="206">
          <cell r="D206">
            <v>206</v>
          </cell>
        </row>
        <row r="207">
          <cell r="D207">
            <v>207</v>
          </cell>
        </row>
        <row r="208">
          <cell r="D208">
            <v>208</v>
          </cell>
        </row>
        <row r="209">
          <cell r="D209">
            <v>209</v>
          </cell>
        </row>
        <row r="210">
          <cell r="D210">
            <v>210</v>
          </cell>
        </row>
        <row r="211">
          <cell r="D211">
            <v>211</v>
          </cell>
        </row>
        <row r="212">
          <cell r="D212">
            <v>212</v>
          </cell>
        </row>
        <row r="213">
          <cell r="D213">
            <v>213</v>
          </cell>
        </row>
        <row r="214">
          <cell r="D214">
            <v>214</v>
          </cell>
        </row>
        <row r="215">
          <cell r="D215">
            <v>215</v>
          </cell>
        </row>
        <row r="216">
          <cell r="D216">
            <v>216</v>
          </cell>
        </row>
        <row r="217">
          <cell r="D217">
            <v>217</v>
          </cell>
        </row>
        <row r="218">
          <cell r="D218">
            <v>218</v>
          </cell>
        </row>
        <row r="219">
          <cell r="D219">
            <v>219</v>
          </cell>
        </row>
        <row r="220">
          <cell r="D220">
            <v>220</v>
          </cell>
        </row>
        <row r="221">
          <cell r="D221">
            <v>221</v>
          </cell>
        </row>
        <row r="222">
          <cell r="D222">
            <v>222</v>
          </cell>
        </row>
        <row r="223">
          <cell r="D223">
            <v>223</v>
          </cell>
        </row>
        <row r="224">
          <cell r="D224">
            <v>224</v>
          </cell>
        </row>
        <row r="225">
          <cell r="D225">
            <v>225</v>
          </cell>
        </row>
        <row r="226">
          <cell r="D226">
            <v>226</v>
          </cell>
        </row>
        <row r="227">
          <cell r="D227">
            <v>227</v>
          </cell>
        </row>
        <row r="228">
          <cell r="D228">
            <v>228</v>
          </cell>
        </row>
        <row r="229">
          <cell r="D229">
            <v>229</v>
          </cell>
        </row>
        <row r="230">
          <cell r="D230">
            <v>230</v>
          </cell>
        </row>
        <row r="231">
          <cell r="D231">
            <v>231</v>
          </cell>
        </row>
        <row r="232">
          <cell r="D232">
            <v>232</v>
          </cell>
        </row>
        <row r="233">
          <cell r="D233">
            <v>233</v>
          </cell>
        </row>
        <row r="234">
          <cell r="D234">
            <v>234</v>
          </cell>
        </row>
        <row r="235">
          <cell r="D235">
            <v>235</v>
          </cell>
        </row>
        <row r="236">
          <cell r="D236">
            <v>236</v>
          </cell>
        </row>
        <row r="237">
          <cell r="D237">
            <v>237</v>
          </cell>
        </row>
        <row r="238">
          <cell r="D238">
            <v>238</v>
          </cell>
        </row>
        <row r="239">
          <cell r="D239">
            <v>239</v>
          </cell>
        </row>
        <row r="240">
          <cell r="D240">
            <v>240</v>
          </cell>
        </row>
        <row r="241">
          <cell r="D241">
            <v>241</v>
          </cell>
        </row>
        <row r="242">
          <cell r="D242">
            <v>242</v>
          </cell>
        </row>
        <row r="243">
          <cell r="D243">
            <v>243</v>
          </cell>
        </row>
        <row r="244">
          <cell r="D244">
            <v>244</v>
          </cell>
        </row>
        <row r="245">
          <cell r="D245">
            <v>245</v>
          </cell>
        </row>
        <row r="246">
          <cell r="D246">
            <v>246</v>
          </cell>
        </row>
        <row r="247">
          <cell r="D247">
            <v>247</v>
          </cell>
        </row>
        <row r="248">
          <cell r="D248">
            <v>248</v>
          </cell>
        </row>
        <row r="249">
          <cell r="D249">
            <v>249</v>
          </cell>
        </row>
        <row r="250">
          <cell r="D250">
            <v>250</v>
          </cell>
        </row>
        <row r="251">
          <cell r="D251">
            <v>251</v>
          </cell>
        </row>
        <row r="252">
          <cell r="D252">
            <v>252</v>
          </cell>
        </row>
        <row r="253">
          <cell r="D253">
            <v>253</v>
          </cell>
        </row>
        <row r="254">
          <cell r="D254">
            <v>254</v>
          </cell>
        </row>
        <row r="255">
          <cell r="D255">
            <v>255</v>
          </cell>
        </row>
        <row r="256">
          <cell r="D256">
            <v>256</v>
          </cell>
        </row>
        <row r="257">
          <cell r="D257">
            <v>257</v>
          </cell>
        </row>
        <row r="258">
          <cell r="D258">
            <v>258</v>
          </cell>
        </row>
        <row r="259">
          <cell r="D259">
            <v>259</v>
          </cell>
        </row>
        <row r="260">
          <cell r="D260">
            <v>260</v>
          </cell>
        </row>
        <row r="261">
          <cell r="D261">
            <v>261</v>
          </cell>
        </row>
        <row r="262">
          <cell r="D262">
            <v>262</v>
          </cell>
        </row>
        <row r="263">
          <cell r="D263">
            <v>263</v>
          </cell>
        </row>
        <row r="264">
          <cell r="D264">
            <v>264</v>
          </cell>
        </row>
        <row r="265">
          <cell r="D265">
            <v>266</v>
          </cell>
        </row>
        <row r="266">
          <cell r="D266">
            <v>267</v>
          </cell>
        </row>
        <row r="267">
          <cell r="D267">
            <v>268</v>
          </cell>
        </row>
        <row r="268">
          <cell r="D268">
            <v>269</v>
          </cell>
        </row>
        <row r="269">
          <cell r="D269">
            <v>270</v>
          </cell>
        </row>
        <row r="270">
          <cell r="D270">
            <v>271</v>
          </cell>
        </row>
        <row r="271">
          <cell r="D271">
            <v>272</v>
          </cell>
        </row>
        <row r="272">
          <cell r="D272">
            <v>273</v>
          </cell>
        </row>
        <row r="273">
          <cell r="D273">
            <v>274</v>
          </cell>
        </row>
        <row r="274">
          <cell r="D274">
            <v>275</v>
          </cell>
        </row>
        <row r="275">
          <cell r="D275">
            <v>276</v>
          </cell>
        </row>
        <row r="276">
          <cell r="D276">
            <v>277</v>
          </cell>
        </row>
        <row r="277">
          <cell r="D277">
            <v>278</v>
          </cell>
        </row>
        <row r="278">
          <cell r="D278">
            <v>279</v>
          </cell>
        </row>
        <row r="279">
          <cell r="D279">
            <v>280</v>
          </cell>
        </row>
        <row r="280">
          <cell r="D280">
            <v>281</v>
          </cell>
        </row>
        <row r="281">
          <cell r="D281">
            <v>282</v>
          </cell>
        </row>
        <row r="282">
          <cell r="D282">
            <v>283</v>
          </cell>
        </row>
        <row r="283">
          <cell r="D283">
            <v>284</v>
          </cell>
        </row>
        <row r="284">
          <cell r="D284">
            <v>285</v>
          </cell>
        </row>
        <row r="285">
          <cell r="D285">
            <v>286</v>
          </cell>
        </row>
        <row r="286">
          <cell r="D286">
            <v>287</v>
          </cell>
        </row>
        <row r="287">
          <cell r="D287">
            <v>288</v>
          </cell>
        </row>
        <row r="288">
          <cell r="D288">
            <v>289</v>
          </cell>
        </row>
        <row r="289">
          <cell r="D289">
            <v>290</v>
          </cell>
        </row>
        <row r="290">
          <cell r="D290">
            <v>291</v>
          </cell>
        </row>
        <row r="291">
          <cell r="D291">
            <v>292</v>
          </cell>
        </row>
        <row r="292">
          <cell r="D292">
            <v>293</v>
          </cell>
        </row>
        <row r="293">
          <cell r="D293">
            <v>294</v>
          </cell>
        </row>
        <row r="294">
          <cell r="D294">
            <v>295</v>
          </cell>
        </row>
        <row r="295">
          <cell r="D295">
            <v>296</v>
          </cell>
        </row>
        <row r="296">
          <cell r="D296">
            <v>297</v>
          </cell>
        </row>
        <row r="297">
          <cell r="D297">
            <v>298</v>
          </cell>
        </row>
        <row r="298">
          <cell r="D298">
            <v>299</v>
          </cell>
        </row>
        <row r="299">
          <cell r="D299">
            <v>300</v>
          </cell>
        </row>
        <row r="300">
          <cell r="D300">
            <v>301</v>
          </cell>
        </row>
        <row r="301">
          <cell r="D301">
            <v>302</v>
          </cell>
        </row>
        <row r="302">
          <cell r="D302">
            <v>303</v>
          </cell>
        </row>
        <row r="303">
          <cell r="D303">
            <v>304</v>
          </cell>
        </row>
        <row r="304">
          <cell r="D304">
            <v>305</v>
          </cell>
        </row>
        <row r="305">
          <cell r="D305">
            <v>306</v>
          </cell>
        </row>
        <row r="306">
          <cell r="D306">
            <v>307</v>
          </cell>
        </row>
        <row r="307">
          <cell r="D307">
            <v>308</v>
          </cell>
        </row>
        <row r="308">
          <cell r="D308">
            <v>309</v>
          </cell>
        </row>
        <row r="309">
          <cell r="D309">
            <v>310</v>
          </cell>
        </row>
        <row r="310">
          <cell r="D310">
            <v>312</v>
          </cell>
        </row>
        <row r="311">
          <cell r="D311">
            <v>313</v>
          </cell>
        </row>
        <row r="312">
          <cell r="D312">
            <v>314</v>
          </cell>
        </row>
        <row r="313">
          <cell r="D313">
            <v>315</v>
          </cell>
        </row>
        <row r="314">
          <cell r="D314">
            <v>316</v>
          </cell>
        </row>
        <row r="315">
          <cell r="D315">
            <v>317</v>
          </cell>
        </row>
        <row r="316">
          <cell r="D316">
            <v>318</v>
          </cell>
        </row>
        <row r="317">
          <cell r="D317">
            <v>319</v>
          </cell>
        </row>
        <row r="318">
          <cell r="D318">
            <v>320</v>
          </cell>
        </row>
        <row r="319">
          <cell r="D319">
            <v>321</v>
          </cell>
        </row>
        <row r="320">
          <cell r="D320">
            <v>322</v>
          </cell>
        </row>
        <row r="321">
          <cell r="D321">
            <v>323</v>
          </cell>
        </row>
        <row r="322">
          <cell r="D322">
            <v>324</v>
          </cell>
        </row>
        <row r="323">
          <cell r="D323">
            <v>325</v>
          </cell>
        </row>
        <row r="324">
          <cell r="D324">
            <v>326</v>
          </cell>
        </row>
        <row r="325">
          <cell r="D325">
            <v>327</v>
          </cell>
        </row>
        <row r="326">
          <cell r="D326">
            <v>328</v>
          </cell>
        </row>
        <row r="327">
          <cell r="D327">
            <v>329</v>
          </cell>
        </row>
        <row r="328">
          <cell r="D328">
            <v>330</v>
          </cell>
        </row>
        <row r="329">
          <cell r="D329">
            <v>331</v>
          </cell>
        </row>
        <row r="330">
          <cell r="D330">
            <v>332</v>
          </cell>
        </row>
        <row r="331">
          <cell r="D331">
            <v>333</v>
          </cell>
        </row>
        <row r="332">
          <cell r="D332">
            <v>334</v>
          </cell>
        </row>
        <row r="333">
          <cell r="D333">
            <v>335</v>
          </cell>
        </row>
        <row r="334">
          <cell r="D334">
            <v>336</v>
          </cell>
        </row>
        <row r="335">
          <cell r="D335">
            <v>337</v>
          </cell>
        </row>
        <row r="336">
          <cell r="D336">
            <v>338</v>
          </cell>
        </row>
        <row r="337">
          <cell r="D337">
            <v>339</v>
          </cell>
        </row>
        <row r="338">
          <cell r="D338">
            <v>340</v>
          </cell>
        </row>
        <row r="339">
          <cell r="D339">
            <v>341</v>
          </cell>
        </row>
        <row r="340">
          <cell r="D340">
            <v>342</v>
          </cell>
        </row>
        <row r="341">
          <cell r="D341">
            <v>343</v>
          </cell>
        </row>
        <row r="342">
          <cell r="D342">
            <v>344</v>
          </cell>
        </row>
        <row r="343">
          <cell r="D343">
            <v>345</v>
          </cell>
        </row>
        <row r="344">
          <cell r="D344">
            <v>346</v>
          </cell>
        </row>
        <row r="345">
          <cell r="D345">
            <v>347</v>
          </cell>
        </row>
        <row r="346">
          <cell r="D346">
            <v>348</v>
          </cell>
        </row>
        <row r="347">
          <cell r="D347">
            <v>349</v>
          </cell>
        </row>
        <row r="348">
          <cell r="D348">
            <v>350</v>
          </cell>
        </row>
        <row r="349">
          <cell r="D349">
            <v>351</v>
          </cell>
        </row>
        <row r="350">
          <cell r="D350">
            <v>352</v>
          </cell>
        </row>
        <row r="351">
          <cell r="D351">
            <v>353</v>
          </cell>
        </row>
        <row r="352">
          <cell r="D352">
            <v>354</v>
          </cell>
        </row>
        <row r="353">
          <cell r="D353">
            <v>355</v>
          </cell>
        </row>
        <row r="354">
          <cell r="D354">
            <v>356</v>
          </cell>
        </row>
        <row r="355">
          <cell r="D355">
            <v>357</v>
          </cell>
        </row>
        <row r="356">
          <cell r="D356">
            <v>358</v>
          </cell>
        </row>
        <row r="357">
          <cell r="D357">
            <v>359</v>
          </cell>
        </row>
        <row r="358">
          <cell r="D358">
            <v>360</v>
          </cell>
        </row>
        <row r="359">
          <cell r="D359">
            <v>361</v>
          </cell>
        </row>
        <row r="360">
          <cell r="D360">
            <v>362</v>
          </cell>
        </row>
        <row r="361">
          <cell r="D361">
            <v>363</v>
          </cell>
        </row>
        <row r="362">
          <cell r="D362">
            <v>364</v>
          </cell>
        </row>
        <row r="363">
          <cell r="D363">
            <v>365</v>
          </cell>
        </row>
        <row r="364">
          <cell r="D364">
            <v>366</v>
          </cell>
        </row>
        <row r="365">
          <cell r="D365">
            <v>367</v>
          </cell>
        </row>
        <row r="366">
          <cell r="D366">
            <v>368</v>
          </cell>
        </row>
        <row r="367">
          <cell r="D367">
            <v>369</v>
          </cell>
        </row>
        <row r="368">
          <cell r="D368">
            <v>370</v>
          </cell>
        </row>
        <row r="369">
          <cell r="D369">
            <v>371</v>
          </cell>
        </row>
        <row r="370">
          <cell r="D370">
            <v>372</v>
          </cell>
        </row>
        <row r="371">
          <cell r="D371">
            <v>373</v>
          </cell>
        </row>
        <row r="372">
          <cell r="D372">
            <v>374</v>
          </cell>
        </row>
        <row r="373">
          <cell r="D373">
            <v>375</v>
          </cell>
        </row>
        <row r="374">
          <cell r="D374">
            <v>376</v>
          </cell>
        </row>
        <row r="375">
          <cell r="D375">
            <v>377</v>
          </cell>
        </row>
        <row r="376">
          <cell r="D376">
            <v>378</v>
          </cell>
        </row>
        <row r="377">
          <cell r="D377">
            <v>379</v>
          </cell>
        </row>
        <row r="378">
          <cell r="D378">
            <v>380</v>
          </cell>
        </row>
        <row r="379">
          <cell r="D379">
            <v>381</v>
          </cell>
        </row>
        <row r="380">
          <cell r="D380">
            <v>382</v>
          </cell>
        </row>
        <row r="381">
          <cell r="D381">
            <v>383</v>
          </cell>
        </row>
        <row r="382">
          <cell r="D382">
            <v>384</v>
          </cell>
        </row>
        <row r="383">
          <cell r="D383">
            <v>385</v>
          </cell>
        </row>
        <row r="384">
          <cell r="D384">
            <v>386</v>
          </cell>
        </row>
        <row r="385">
          <cell r="D385">
            <v>387</v>
          </cell>
        </row>
        <row r="386">
          <cell r="D386">
            <v>388</v>
          </cell>
        </row>
        <row r="387">
          <cell r="D387">
            <v>389</v>
          </cell>
        </row>
        <row r="388">
          <cell r="D388">
            <v>390</v>
          </cell>
        </row>
        <row r="389">
          <cell r="D389">
            <v>391</v>
          </cell>
        </row>
        <row r="390">
          <cell r="D390">
            <v>392</v>
          </cell>
        </row>
        <row r="391">
          <cell r="D391">
            <v>393</v>
          </cell>
        </row>
        <row r="392">
          <cell r="D392">
            <v>394</v>
          </cell>
        </row>
        <row r="393">
          <cell r="D393">
            <v>395</v>
          </cell>
        </row>
        <row r="394">
          <cell r="D394">
            <v>396</v>
          </cell>
        </row>
        <row r="395">
          <cell r="D395">
            <v>397</v>
          </cell>
        </row>
        <row r="396">
          <cell r="D396">
            <v>398</v>
          </cell>
        </row>
        <row r="397">
          <cell r="D397">
            <v>399</v>
          </cell>
        </row>
        <row r="398">
          <cell r="D398">
            <v>400</v>
          </cell>
        </row>
        <row r="399">
          <cell r="D399">
            <v>401</v>
          </cell>
        </row>
        <row r="400">
          <cell r="D400">
            <v>402</v>
          </cell>
        </row>
        <row r="401">
          <cell r="D401">
            <v>403</v>
          </cell>
        </row>
        <row r="402">
          <cell r="D402">
            <v>404</v>
          </cell>
        </row>
        <row r="403">
          <cell r="D403">
            <v>405</v>
          </cell>
        </row>
        <row r="404">
          <cell r="D404">
            <v>406</v>
          </cell>
        </row>
        <row r="405">
          <cell r="D405">
            <v>407</v>
          </cell>
        </row>
        <row r="406">
          <cell r="D406">
            <v>408</v>
          </cell>
        </row>
        <row r="407">
          <cell r="D407">
            <v>409</v>
          </cell>
        </row>
        <row r="408">
          <cell r="D408">
            <v>410</v>
          </cell>
        </row>
        <row r="409">
          <cell r="D409">
            <v>411</v>
          </cell>
        </row>
        <row r="410">
          <cell r="D410">
            <v>412</v>
          </cell>
        </row>
        <row r="411">
          <cell r="D411">
            <v>414</v>
          </cell>
        </row>
        <row r="412">
          <cell r="D412">
            <v>415</v>
          </cell>
        </row>
        <row r="413">
          <cell r="D413">
            <v>416</v>
          </cell>
        </row>
        <row r="414">
          <cell r="D414">
            <v>417</v>
          </cell>
        </row>
        <row r="415">
          <cell r="D415">
            <v>418</v>
          </cell>
        </row>
        <row r="416">
          <cell r="D416">
            <v>419</v>
          </cell>
        </row>
        <row r="417">
          <cell r="D417">
            <v>420</v>
          </cell>
        </row>
        <row r="418">
          <cell r="D418">
            <v>421</v>
          </cell>
        </row>
        <row r="419">
          <cell r="D419">
            <v>422</v>
          </cell>
        </row>
        <row r="420">
          <cell r="D420">
            <v>423</v>
          </cell>
        </row>
        <row r="421">
          <cell r="D421">
            <v>424</v>
          </cell>
        </row>
        <row r="422">
          <cell r="D422">
            <v>425</v>
          </cell>
        </row>
        <row r="423">
          <cell r="D423">
            <v>426</v>
          </cell>
        </row>
        <row r="424">
          <cell r="D424">
            <v>427</v>
          </cell>
        </row>
        <row r="425">
          <cell r="D425">
            <v>428</v>
          </cell>
        </row>
        <row r="426">
          <cell r="D426">
            <v>429</v>
          </cell>
        </row>
        <row r="427">
          <cell r="D427">
            <v>430</v>
          </cell>
        </row>
        <row r="428">
          <cell r="D428">
            <v>431</v>
          </cell>
        </row>
        <row r="429">
          <cell r="D429">
            <v>432</v>
          </cell>
        </row>
        <row r="430">
          <cell r="D430">
            <v>433</v>
          </cell>
        </row>
        <row r="431">
          <cell r="D431">
            <v>434</v>
          </cell>
        </row>
        <row r="432">
          <cell r="D432">
            <v>435</v>
          </cell>
        </row>
        <row r="433">
          <cell r="D433">
            <v>436</v>
          </cell>
        </row>
        <row r="434">
          <cell r="D434">
            <v>437</v>
          </cell>
        </row>
        <row r="435">
          <cell r="D435">
            <v>438</v>
          </cell>
        </row>
        <row r="436">
          <cell r="D436">
            <v>439</v>
          </cell>
        </row>
        <row r="437">
          <cell r="D437">
            <v>440</v>
          </cell>
        </row>
        <row r="438">
          <cell r="D438">
            <v>441</v>
          </cell>
        </row>
        <row r="439">
          <cell r="D439">
            <v>442</v>
          </cell>
        </row>
        <row r="440">
          <cell r="D440">
            <v>443</v>
          </cell>
        </row>
        <row r="441">
          <cell r="D441">
            <v>444</v>
          </cell>
        </row>
        <row r="442">
          <cell r="D442">
            <v>445</v>
          </cell>
        </row>
        <row r="443">
          <cell r="D443">
            <v>446</v>
          </cell>
        </row>
        <row r="444">
          <cell r="D444">
            <v>447</v>
          </cell>
        </row>
        <row r="445">
          <cell r="D445">
            <v>448</v>
          </cell>
        </row>
        <row r="446">
          <cell r="D446">
            <v>449</v>
          </cell>
        </row>
        <row r="447">
          <cell r="D447">
            <v>450</v>
          </cell>
        </row>
        <row r="448">
          <cell r="D448">
            <v>453</v>
          </cell>
        </row>
        <row r="449">
          <cell r="D449">
            <v>454</v>
          </cell>
        </row>
        <row r="450">
          <cell r="D450">
            <v>455</v>
          </cell>
        </row>
        <row r="451">
          <cell r="D451">
            <v>456</v>
          </cell>
        </row>
        <row r="452">
          <cell r="D452">
            <v>457</v>
          </cell>
        </row>
        <row r="453">
          <cell r="D453">
            <v>458</v>
          </cell>
        </row>
        <row r="454">
          <cell r="D454">
            <v>459</v>
          </cell>
        </row>
        <row r="455">
          <cell r="D455">
            <v>460</v>
          </cell>
        </row>
        <row r="456">
          <cell r="D456">
            <v>461</v>
          </cell>
        </row>
        <row r="457">
          <cell r="D457">
            <v>462</v>
          </cell>
        </row>
        <row r="458">
          <cell r="D458">
            <v>463</v>
          </cell>
        </row>
        <row r="459">
          <cell r="D459">
            <v>464</v>
          </cell>
        </row>
        <row r="460">
          <cell r="D460">
            <v>465</v>
          </cell>
        </row>
        <row r="461">
          <cell r="D461">
            <v>466</v>
          </cell>
        </row>
        <row r="462">
          <cell r="D462">
            <v>467</v>
          </cell>
        </row>
        <row r="463">
          <cell r="D463">
            <v>468</v>
          </cell>
        </row>
        <row r="464">
          <cell r="D464">
            <v>469</v>
          </cell>
        </row>
        <row r="465">
          <cell r="D465">
            <v>470</v>
          </cell>
        </row>
        <row r="466">
          <cell r="D466">
            <v>471</v>
          </cell>
        </row>
        <row r="467">
          <cell r="D467">
            <v>472</v>
          </cell>
        </row>
        <row r="468">
          <cell r="D468">
            <v>473</v>
          </cell>
        </row>
        <row r="469">
          <cell r="D469">
            <v>474</v>
          </cell>
        </row>
        <row r="470">
          <cell r="D470">
            <v>475</v>
          </cell>
        </row>
        <row r="471">
          <cell r="D471">
            <v>476</v>
          </cell>
        </row>
        <row r="472">
          <cell r="D472">
            <v>477</v>
          </cell>
        </row>
        <row r="473">
          <cell r="D473">
            <v>478</v>
          </cell>
        </row>
        <row r="474">
          <cell r="D474">
            <v>479</v>
          </cell>
        </row>
        <row r="475">
          <cell r="D475">
            <v>480</v>
          </cell>
        </row>
        <row r="476">
          <cell r="D476">
            <v>481</v>
          </cell>
        </row>
        <row r="477">
          <cell r="D477">
            <v>482</v>
          </cell>
        </row>
        <row r="478">
          <cell r="D478">
            <v>483</v>
          </cell>
        </row>
        <row r="479">
          <cell r="D479">
            <v>484</v>
          </cell>
        </row>
        <row r="480">
          <cell r="D480">
            <v>485</v>
          </cell>
        </row>
        <row r="481">
          <cell r="D481">
            <v>486</v>
          </cell>
        </row>
        <row r="482">
          <cell r="D482">
            <v>487</v>
          </cell>
        </row>
        <row r="483">
          <cell r="D483">
            <v>488</v>
          </cell>
        </row>
        <row r="484">
          <cell r="D484">
            <v>489</v>
          </cell>
        </row>
        <row r="485">
          <cell r="D485">
            <v>490</v>
          </cell>
        </row>
        <row r="486">
          <cell r="D486">
            <v>491</v>
          </cell>
        </row>
        <row r="487">
          <cell r="D487">
            <v>492</v>
          </cell>
        </row>
        <row r="488">
          <cell r="D488">
            <v>494</v>
          </cell>
        </row>
        <row r="489">
          <cell r="D489">
            <v>495</v>
          </cell>
        </row>
        <row r="490">
          <cell r="D490">
            <v>496</v>
          </cell>
        </row>
        <row r="491">
          <cell r="D491">
            <v>497</v>
          </cell>
        </row>
        <row r="492">
          <cell r="D492">
            <v>498</v>
          </cell>
        </row>
        <row r="493">
          <cell r="D493">
            <v>499</v>
          </cell>
        </row>
        <row r="494">
          <cell r="D494">
            <v>500</v>
          </cell>
        </row>
        <row r="495">
          <cell r="D495">
            <v>501</v>
          </cell>
        </row>
        <row r="496">
          <cell r="D496">
            <v>502</v>
          </cell>
        </row>
        <row r="497">
          <cell r="D497">
            <v>503</v>
          </cell>
        </row>
        <row r="498">
          <cell r="D498">
            <v>504</v>
          </cell>
        </row>
        <row r="499">
          <cell r="D499">
            <v>505</v>
          </cell>
        </row>
        <row r="500">
          <cell r="D500">
            <v>506</v>
          </cell>
        </row>
        <row r="501">
          <cell r="D501">
            <v>507</v>
          </cell>
        </row>
        <row r="502">
          <cell r="D502">
            <v>508</v>
          </cell>
        </row>
        <row r="503">
          <cell r="D503">
            <v>509</v>
          </cell>
        </row>
        <row r="504">
          <cell r="D504">
            <v>510</v>
          </cell>
        </row>
        <row r="505">
          <cell r="D505">
            <v>511</v>
          </cell>
        </row>
        <row r="506">
          <cell r="D506">
            <v>512</v>
          </cell>
        </row>
        <row r="507">
          <cell r="D507">
            <v>513</v>
          </cell>
        </row>
        <row r="508">
          <cell r="D508">
            <v>514</v>
          </cell>
        </row>
        <row r="509">
          <cell r="D509">
            <v>515</v>
          </cell>
        </row>
        <row r="510">
          <cell r="D510">
            <v>516</v>
          </cell>
        </row>
        <row r="511">
          <cell r="D511">
            <v>517</v>
          </cell>
        </row>
        <row r="512">
          <cell r="D512">
            <v>518</v>
          </cell>
        </row>
        <row r="513">
          <cell r="D513">
            <v>519</v>
          </cell>
        </row>
        <row r="514">
          <cell r="D514">
            <v>520</v>
          </cell>
        </row>
        <row r="515">
          <cell r="D515">
            <v>521</v>
          </cell>
        </row>
        <row r="516">
          <cell r="D516">
            <v>522</v>
          </cell>
        </row>
        <row r="517">
          <cell r="D517">
            <v>523</v>
          </cell>
        </row>
        <row r="518">
          <cell r="D518">
            <v>524</v>
          </cell>
        </row>
        <row r="519">
          <cell r="D519">
            <v>525</v>
          </cell>
        </row>
        <row r="520">
          <cell r="D520">
            <v>526</v>
          </cell>
        </row>
        <row r="521">
          <cell r="D521">
            <v>527</v>
          </cell>
        </row>
        <row r="522">
          <cell r="D522">
            <v>528</v>
          </cell>
        </row>
        <row r="523">
          <cell r="D523">
            <v>529</v>
          </cell>
        </row>
        <row r="524">
          <cell r="D524">
            <v>530</v>
          </cell>
        </row>
        <row r="525">
          <cell r="D525">
            <v>531</v>
          </cell>
        </row>
        <row r="526">
          <cell r="D526">
            <v>532</v>
          </cell>
        </row>
        <row r="527">
          <cell r="D527">
            <v>533</v>
          </cell>
        </row>
        <row r="528">
          <cell r="D528">
            <v>534</v>
          </cell>
        </row>
        <row r="529">
          <cell r="D529">
            <v>535</v>
          </cell>
        </row>
        <row r="530">
          <cell r="D530">
            <v>536</v>
          </cell>
        </row>
        <row r="531">
          <cell r="D531">
            <v>537</v>
          </cell>
        </row>
        <row r="532">
          <cell r="D532">
            <v>538</v>
          </cell>
        </row>
        <row r="533">
          <cell r="D533">
            <v>539</v>
          </cell>
        </row>
        <row r="534">
          <cell r="D534">
            <v>540</v>
          </cell>
        </row>
        <row r="535">
          <cell r="D535">
            <v>541</v>
          </cell>
        </row>
        <row r="536">
          <cell r="D536">
            <v>542</v>
          </cell>
        </row>
        <row r="537">
          <cell r="D537">
            <v>543</v>
          </cell>
        </row>
        <row r="538">
          <cell r="D538">
            <v>544</v>
          </cell>
        </row>
        <row r="539">
          <cell r="D539">
            <v>545</v>
          </cell>
        </row>
        <row r="540">
          <cell r="D540">
            <v>546</v>
          </cell>
        </row>
        <row r="541">
          <cell r="D541">
            <v>547</v>
          </cell>
        </row>
        <row r="542">
          <cell r="D542">
            <v>548</v>
          </cell>
        </row>
        <row r="543">
          <cell r="D543">
            <v>549</v>
          </cell>
        </row>
        <row r="544">
          <cell r="D544">
            <v>550</v>
          </cell>
        </row>
        <row r="545">
          <cell r="D545">
            <v>551</v>
          </cell>
        </row>
        <row r="546">
          <cell r="D546">
            <v>552</v>
          </cell>
        </row>
        <row r="547">
          <cell r="D547">
            <v>553</v>
          </cell>
        </row>
        <row r="548">
          <cell r="D548">
            <v>554</v>
          </cell>
        </row>
        <row r="549">
          <cell r="D549">
            <v>555</v>
          </cell>
        </row>
        <row r="550">
          <cell r="D550">
            <v>556</v>
          </cell>
        </row>
        <row r="551">
          <cell r="D551">
            <v>557</v>
          </cell>
        </row>
        <row r="552">
          <cell r="D552">
            <v>558</v>
          </cell>
        </row>
        <row r="553">
          <cell r="D553">
            <v>559</v>
          </cell>
        </row>
        <row r="554">
          <cell r="D554">
            <v>560</v>
          </cell>
        </row>
        <row r="555">
          <cell r="D555">
            <v>561</v>
          </cell>
        </row>
        <row r="556">
          <cell r="D556">
            <v>562</v>
          </cell>
        </row>
        <row r="557">
          <cell r="D557">
            <v>563</v>
          </cell>
        </row>
        <row r="558">
          <cell r="D558">
            <v>564</v>
          </cell>
        </row>
        <row r="559">
          <cell r="D559">
            <v>565</v>
          </cell>
        </row>
        <row r="560">
          <cell r="D560">
            <v>566</v>
          </cell>
        </row>
        <row r="561">
          <cell r="D561">
            <v>567</v>
          </cell>
        </row>
        <row r="562">
          <cell r="D562">
            <v>568</v>
          </cell>
        </row>
        <row r="563">
          <cell r="D563">
            <v>569</v>
          </cell>
        </row>
        <row r="564">
          <cell r="D564">
            <v>570</v>
          </cell>
        </row>
        <row r="565">
          <cell r="D565">
            <v>571</v>
          </cell>
        </row>
        <row r="566">
          <cell r="D566">
            <v>572</v>
          </cell>
        </row>
        <row r="567">
          <cell r="D567">
            <v>573</v>
          </cell>
        </row>
        <row r="568">
          <cell r="D568">
            <v>574</v>
          </cell>
        </row>
        <row r="569">
          <cell r="D569">
            <v>575</v>
          </cell>
        </row>
        <row r="570">
          <cell r="D570">
            <v>576</v>
          </cell>
        </row>
        <row r="571">
          <cell r="D571">
            <v>577</v>
          </cell>
        </row>
        <row r="572">
          <cell r="D572">
            <v>578</v>
          </cell>
        </row>
        <row r="573">
          <cell r="D573">
            <v>579</v>
          </cell>
        </row>
        <row r="574">
          <cell r="D574">
            <v>580</v>
          </cell>
        </row>
        <row r="575">
          <cell r="D575">
            <v>581</v>
          </cell>
        </row>
        <row r="576">
          <cell r="D576">
            <v>582</v>
          </cell>
        </row>
        <row r="577">
          <cell r="D577">
            <v>583</v>
          </cell>
        </row>
        <row r="578">
          <cell r="D578">
            <v>584</v>
          </cell>
        </row>
        <row r="579">
          <cell r="D579">
            <v>585</v>
          </cell>
        </row>
        <row r="580">
          <cell r="D580">
            <v>586</v>
          </cell>
        </row>
        <row r="581">
          <cell r="D581">
            <v>587</v>
          </cell>
        </row>
        <row r="582">
          <cell r="D582">
            <v>588</v>
          </cell>
        </row>
        <row r="583">
          <cell r="D583">
            <v>589</v>
          </cell>
        </row>
        <row r="584">
          <cell r="D584">
            <v>590</v>
          </cell>
        </row>
        <row r="585">
          <cell r="D585">
            <v>591</v>
          </cell>
        </row>
        <row r="586">
          <cell r="D586">
            <v>592</v>
          </cell>
        </row>
        <row r="587">
          <cell r="D587">
            <v>593</v>
          </cell>
        </row>
        <row r="588">
          <cell r="D588">
            <v>595</v>
          </cell>
        </row>
        <row r="589">
          <cell r="D589">
            <v>596</v>
          </cell>
        </row>
        <row r="590">
          <cell r="D590">
            <v>597</v>
          </cell>
        </row>
        <row r="591">
          <cell r="D591">
            <v>598</v>
          </cell>
        </row>
        <row r="592">
          <cell r="D592">
            <v>599</v>
          </cell>
        </row>
        <row r="593">
          <cell r="D593">
            <v>600</v>
          </cell>
        </row>
        <row r="594">
          <cell r="D594">
            <v>601</v>
          </cell>
        </row>
        <row r="595">
          <cell r="D595">
            <v>602</v>
          </cell>
        </row>
        <row r="596">
          <cell r="D596">
            <v>603</v>
          </cell>
        </row>
        <row r="597">
          <cell r="D597">
            <v>604</v>
          </cell>
        </row>
        <row r="598">
          <cell r="D598">
            <v>605</v>
          </cell>
        </row>
        <row r="599">
          <cell r="D599">
            <v>606</v>
          </cell>
        </row>
        <row r="600">
          <cell r="D600">
            <v>607</v>
          </cell>
        </row>
        <row r="601">
          <cell r="D601">
            <v>608</v>
          </cell>
        </row>
        <row r="602">
          <cell r="D602">
            <v>609</v>
          </cell>
        </row>
        <row r="603">
          <cell r="D603">
            <v>610</v>
          </cell>
        </row>
        <row r="604">
          <cell r="D604">
            <v>611</v>
          </cell>
        </row>
        <row r="605">
          <cell r="D605">
            <v>612</v>
          </cell>
        </row>
        <row r="606">
          <cell r="D606">
            <v>613</v>
          </cell>
        </row>
        <row r="607">
          <cell r="D607">
            <v>614</v>
          </cell>
        </row>
        <row r="608">
          <cell r="D608">
            <v>615</v>
          </cell>
        </row>
        <row r="609">
          <cell r="D609">
            <v>616</v>
          </cell>
        </row>
        <row r="610">
          <cell r="D610">
            <v>617</v>
          </cell>
        </row>
        <row r="611">
          <cell r="D611">
            <v>618</v>
          </cell>
        </row>
        <row r="612">
          <cell r="D612">
            <v>619</v>
          </cell>
        </row>
        <row r="613">
          <cell r="D613">
            <v>620</v>
          </cell>
        </row>
        <row r="614">
          <cell r="D614">
            <v>621</v>
          </cell>
        </row>
        <row r="615">
          <cell r="D615">
            <v>622</v>
          </cell>
        </row>
        <row r="616">
          <cell r="D616">
            <v>623</v>
          </cell>
        </row>
        <row r="617">
          <cell r="D617">
            <v>624</v>
          </cell>
        </row>
        <row r="618">
          <cell r="D618">
            <v>625</v>
          </cell>
        </row>
        <row r="619">
          <cell r="D619">
            <v>626</v>
          </cell>
        </row>
        <row r="620">
          <cell r="D620">
            <v>627</v>
          </cell>
        </row>
        <row r="621">
          <cell r="D621">
            <v>628</v>
          </cell>
        </row>
        <row r="622">
          <cell r="D622">
            <v>629</v>
          </cell>
        </row>
        <row r="623">
          <cell r="D623">
            <v>630</v>
          </cell>
        </row>
        <row r="624">
          <cell r="D624">
            <v>631</v>
          </cell>
        </row>
        <row r="625">
          <cell r="D625">
            <v>632</v>
          </cell>
        </row>
        <row r="626">
          <cell r="D626">
            <v>633</v>
          </cell>
        </row>
        <row r="627">
          <cell r="D627">
            <v>634</v>
          </cell>
        </row>
        <row r="628">
          <cell r="D628">
            <v>635</v>
          </cell>
        </row>
        <row r="629">
          <cell r="D629">
            <v>636</v>
          </cell>
        </row>
        <row r="630">
          <cell r="D630">
            <v>637</v>
          </cell>
        </row>
        <row r="631">
          <cell r="D631">
            <v>638</v>
          </cell>
        </row>
        <row r="632">
          <cell r="D632">
            <v>639</v>
          </cell>
        </row>
        <row r="633">
          <cell r="D633">
            <v>640</v>
          </cell>
        </row>
        <row r="634">
          <cell r="D634">
            <v>641</v>
          </cell>
        </row>
        <row r="635">
          <cell r="D635">
            <v>642</v>
          </cell>
        </row>
        <row r="636">
          <cell r="D636">
            <v>643</v>
          </cell>
        </row>
        <row r="637">
          <cell r="D637">
            <v>644</v>
          </cell>
        </row>
        <row r="638">
          <cell r="D638">
            <v>645</v>
          </cell>
        </row>
        <row r="639">
          <cell r="D639">
            <v>646</v>
          </cell>
        </row>
        <row r="640">
          <cell r="D640">
            <v>647</v>
          </cell>
        </row>
        <row r="641">
          <cell r="D641">
            <v>648</v>
          </cell>
        </row>
        <row r="642">
          <cell r="D642">
            <v>649</v>
          </cell>
        </row>
        <row r="643">
          <cell r="D643">
            <v>650</v>
          </cell>
        </row>
        <row r="644">
          <cell r="D644">
            <v>651</v>
          </cell>
        </row>
        <row r="645">
          <cell r="D645">
            <v>652</v>
          </cell>
        </row>
        <row r="646">
          <cell r="D646">
            <v>653</v>
          </cell>
        </row>
        <row r="647">
          <cell r="D647">
            <v>654</v>
          </cell>
        </row>
        <row r="648">
          <cell r="D648">
            <v>655</v>
          </cell>
        </row>
        <row r="649">
          <cell r="D649">
            <v>656</v>
          </cell>
        </row>
        <row r="650">
          <cell r="D650">
            <v>657</v>
          </cell>
        </row>
        <row r="651">
          <cell r="D651">
            <v>658</v>
          </cell>
        </row>
        <row r="652">
          <cell r="D652">
            <v>659</v>
          </cell>
        </row>
        <row r="653">
          <cell r="D653">
            <v>660</v>
          </cell>
        </row>
        <row r="654">
          <cell r="D654">
            <v>662</v>
          </cell>
        </row>
        <row r="655">
          <cell r="D655">
            <v>663</v>
          </cell>
        </row>
        <row r="656">
          <cell r="D656">
            <v>664</v>
          </cell>
        </row>
        <row r="657">
          <cell r="D657">
            <v>665</v>
          </cell>
        </row>
        <row r="658">
          <cell r="D658">
            <v>666</v>
          </cell>
        </row>
        <row r="659">
          <cell r="D659">
            <v>667</v>
          </cell>
        </row>
        <row r="660">
          <cell r="D660">
            <v>668</v>
          </cell>
        </row>
        <row r="661">
          <cell r="D661">
            <v>669</v>
          </cell>
        </row>
        <row r="662">
          <cell r="D662">
            <v>670</v>
          </cell>
        </row>
        <row r="663">
          <cell r="D663">
            <v>671</v>
          </cell>
        </row>
        <row r="664">
          <cell r="D664">
            <v>672</v>
          </cell>
        </row>
        <row r="665">
          <cell r="D665">
            <v>673</v>
          </cell>
        </row>
        <row r="666">
          <cell r="D666">
            <v>674</v>
          </cell>
        </row>
        <row r="667">
          <cell r="D667">
            <v>675</v>
          </cell>
        </row>
        <row r="668">
          <cell r="D668">
            <v>676</v>
          </cell>
        </row>
        <row r="669">
          <cell r="D669">
            <v>677</v>
          </cell>
        </row>
        <row r="670">
          <cell r="D670">
            <v>678</v>
          </cell>
        </row>
        <row r="671">
          <cell r="D671">
            <v>679</v>
          </cell>
        </row>
        <row r="672">
          <cell r="D672">
            <v>680</v>
          </cell>
        </row>
        <row r="673">
          <cell r="D673">
            <v>681</v>
          </cell>
        </row>
        <row r="674">
          <cell r="D674">
            <v>682</v>
          </cell>
        </row>
        <row r="675">
          <cell r="D675">
            <v>683</v>
          </cell>
        </row>
        <row r="676">
          <cell r="D676">
            <v>684</v>
          </cell>
        </row>
        <row r="677">
          <cell r="D677">
            <v>685</v>
          </cell>
        </row>
        <row r="678">
          <cell r="D678">
            <v>686</v>
          </cell>
        </row>
        <row r="679">
          <cell r="D679">
            <v>687</v>
          </cell>
        </row>
        <row r="680">
          <cell r="D680">
            <v>688</v>
          </cell>
        </row>
        <row r="681">
          <cell r="D681">
            <v>689</v>
          </cell>
        </row>
        <row r="682">
          <cell r="D682">
            <v>690</v>
          </cell>
        </row>
        <row r="683">
          <cell r="D683">
            <v>691</v>
          </cell>
        </row>
        <row r="684">
          <cell r="D684">
            <v>692</v>
          </cell>
        </row>
        <row r="685">
          <cell r="D685">
            <v>693</v>
          </cell>
        </row>
        <row r="686">
          <cell r="D686">
            <v>694</v>
          </cell>
        </row>
        <row r="687">
          <cell r="D687">
            <v>695</v>
          </cell>
        </row>
        <row r="688">
          <cell r="D688">
            <v>696</v>
          </cell>
        </row>
        <row r="689">
          <cell r="D689">
            <v>697</v>
          </cell>
        </row>
        <row r="690">
          <cell r="D690">
            <v>698</v>
          </cell>
        </row>
        <row r="691">
          <cell r="D691">
            <v>699</v>
          </cell>
        </row>
        <row r="692">
          <cell r="D692">
            <v>700</v>
          </cell>
        </row>
        <row r="693">
          <cell r="D693">
            <v>701</v>
          </cell>
        </row>
        <row r="694">
          <cell r="D694">
            <v>702</v>
          </cell>
        </row>
        <row r="695">
          <cell r="D695">
            <v>703</v>
          </cell>
        </row>
        <row r="696">
          <cell r="D696">
            <v>704</v>
          </cell>
        </row>
        <row r="697">
          <cell r="D697">
            <v>705</v>
          </cell>
        </row>
        <row r="698">
          <cell r="D698">
            <v>706</v>
          </cell>
        </row>
        <row r="699">
          <cell r="D699">
            <v>707</v>
          </cell>
        </row>
        <row r="700">
          <cell r="D700">
            <v>708</v>
          </cell>
        </row>
        <row r="701">
          <cell r="D701">
            <v>709</v>
          </cell>
        </row>
        <row r="702">
          <cell r="D702">
            <v>710</v>
          </cell>
        </row>
        <row r="703">
          <cell r="D703">
            <v>711</v>
          </cell>
        </row>
        <row r="704">
          <cell r="D704">
            <v>712</v>
          </cell>
        </row>
        <row r="705">
          <cell r="D705">
            <v>713</v>
          </cell>
        </row>
        <row r="706">
          <cell r="D706">
            <v>714</v>
          </cell>
        </row>
        <row r="707">
          <cell r="D707">
            <v>715</v>
          </cell>
        </row>
        <row r="708">
          <cell r="D708">
            <v>716</v>
          </cell>
        </row>
        <row r="709">
          <cell r="D709">
            <v>717</v>
          </cell>
        </row>
        <row r="710">
          <cell r="D710">
            <v>718</v>
          </cell>
        </row>
        <row r="711">
          <cell r="D711">
            <v>719</v>
          </cell>
        </row>
        <row r="712">
          <cell r="D712">
            <v>720</v>
          </cell>
        </row>
        <row r="713">
          <cell r="D713">
            <v>721</v>
          </cell>
        </row>
        <row r="714">
          <cell r="D714">
            <v>722</v>
          </cell>
        </row>
        <row r="715">
          <cell r="D715">
            <v>723</v>
          </cell>
        </row>
        <row r="716">
          <cell r="D716">
            <v>724</v>
          </cell>
        </row>
        <row r="717">
          <cell r="D717">
            <v>725</v>
          </cell>
        </row>
        <row r="718">
          <cell r="D718">
            <v>726</v>
          </cell>
        </row>
        <row r="719">
          <cell r="D719">
            <v>727</v>
          </cell>
        </row>
        <row r="720">
          <cell r="D720">
            <v>728</v>
          </cell>
        </row>
        <row r="721">
          <cell r="D721">
            <v>729</v>
          </cell>
        </row>
        <row r="722">
          <cell r="D722">
            <v>730</v>
          </cell>
        </row>
        <row r="723">
          <cell r="D723">
            <v>731</v>
          </cell>
        </row>
        <row r="724">
          <cell r="D724">
            <v>732</v>
          </cell>
        </row>
        <row r="725">
          <cell r="D725">
            <v>733</v>
          </cell>
        </row>
        <row r="726">
          <cell r="D726">
            <v>734</v>
          </cell>
        </row>
        <row r="727">
          <cell r="D727">
            <v>735</v>
          </cell>
        </row>
        <row r="728">
          <cell r="D728">
            <v>736</v>
          </cell>
        </row>
        <row r="729">
          <cell r="D729">
            <v>737</v>
          </cell>
        </row>
        <row r="730">
          <cell r="D730">
            <v>738</v>
          </cell>
        </row>
        <row r="731">
          <cell r="D731">
            <v>739</v>
          </cell>
        </row>
        <row r="732">
          <cell r="D732">
            <v>740</v>
          </cell>
        </row>
        <row r="733">
          <cell r="D733">
            <v>741</v>
          </cell>
        </row>
        <row r="734">
          <cell r="D734">
            <v>742</v>
          </cell>
        </row>
        <row r="735">
          <cell r="D735">
            <v>743</v>
          </cell>
        </row>
        <row r="736">
          <cell r="D736">
            <v>744</v>
          </cell>
        </row>
        <row r="737">
          <cell r="D737">
            <v>745</v>
          </cell>
        </row>
        <row r="738">
          <cell r="D738">
            <v>746</v>
          </cell>
        </row>
        <row r="739">
          <cell r="D739">
            <v>747</v>
          </cell>
        </row>
        <row r="740">
          <cell r="D740">
            <v>748</v>
          </cell>
        </row>
        <row r="741">
          <cell r="D741">
            <v>749</v>
          </cell>
        </row>
        <row r="742">
          <cell r="D742">
            <v>750</v>
          </cell>
        </row>
        <row r="743">
          <cell r="D743">
            <v>751</v>
          </cell>
        </row>
        <row r="744">
          <cell r="D744">
            <v>752</v>
          </cell>
        </row>
        <row r="745">
          <cell r="D745">
            <v>753</v>
          </cell>
        </row>
        <row r="746">
          <cell r="D746">
            <v>754</v>
          </cell>
        </row>
        <row r="747">
          <cell r="D747">
            <v>755</v>
          </cell>
        </row>
        <row r="748">
          <cell r="D748">
            <v>756</v>
          </cell>
        </row>
        <row r="749">
          <cell r="D749">
            <v>757</v>
          </cell>
        </row>
        <row r="750">
          <cell r="D750">
            <v>758</v>
          </cell>
        </row>
        <row r="751">
          <cell r="D751">
            <v>759</v>
          </cell>
        </row>
        <row r="752">
          <cell r="D752">
            <v>760</v>
          </cell>
        </row>
        <row r="753">
          <cell r="D753">
            <v>761</v>
          </cell>
        </row>
        <row r="754">
          <cell r="D754">
            <v>762</v>
          </cell>
        </row>
        <row r="755">
          <cell r="D755">
            <v>763</v>
          </cell>
        </row>
        <row r="756">
          <cell r="D756">
            <v>764</v>
          </cell>
        </row>
        <row r="757">
          <cell r="D757">
            <v>765</v>
          </cell>
        </row>
        <row r="758">
          <cell r="D758">
            <v>766</v>
          </cell>
        </row>
        <row r="759">
          <cell r="D759">
            <v>767</v>
          </cell>
        </row>
        <row r="760">
          <cell r="D760">
            <v>768</v>
          </cell>
        </row>
        <row r="761">
          <cell r="D761">
            <v>769</v>
          </cell>
        </row>
        <row r="762">
          <cell r="D762">
            <v>770</v>
          </cell>
        </row>
        <row r="763">
          <cell r="D763">
            <v>771</v>
          </cell>
        </row>
        <row r="764">
          <cell r="D764">
            <v>772</v>
          </cell>
        </row>
        <row r="765">
          <cell r="D765">
            <v>773</v>
          </cell>
        </row>
        <row r="766">
          <cell r="D766">
            <v>774</v>
          </cell>
        </row>
        <row r="767">
          <cell r="D767">
            <v>775</v>
          </cell>
        </row>
        <row r="768">
          <cell r="D768">
            <v>776</v>
          </cell>
        </row>
        <row r="769">
          <cell r="D769">
            <v>777</v>
          </cell>
        </row>
        <row r="770">
          <cell r="D770">
            <v>778</v>
          </cell>
        </row>
        <row r="771">
          <cell r="D771">
            <v>779</v>
          </cell>
        </row>
        <row r="772">
          <cell r="D772">
            <v>780</v>
          </cell>
        </row>
        <row r="773">
          <cell r="D773">
            <v>781</v>
          </cell>
        </row>
        <row r="774">
          <cell r="D774">
            <v>782</v>
          </cell>
        </row>
        <row r="775">
          <cell r="D775">
            <v>784</v>
          </cell>
        </row>
        <row r="776">
          <cell r="D776">
            <v>785</v>
          </cell>
        </row>
        <row r="777">
          <cell r="D777">
            <v>786</v>
          </cell>
        </row>
        <row r="778">
          <cell r="D778">
            <v>787</v>
          </cell>
        </row>
        <row r="779">
          <cell r="D779">
            <v>788</v>
          </cell>
        </row>
        <row r="780">
          <cell r="D780">
            <v>789</v>
          </cell>
        </row>
        <row r="781">
          <cell r="D781">
            <v>790</v>
          </cell>
        </row>
        <row r="782">
          <cell r="D782">
            <v>791</v>
          </cell>
        </row>
        <row r="783">
          <cell r="D783">
            <v>792</v>
          </cell>
        </row>
        <row r="784">
          <cell r="D784">
            <v>793</v>
          </cell>
        </row>
        <row r="785">
          <cell r="D785">
            <v>794</v>
          </cell>
        </row>
        <row r="786">
          <cell r="D786">
            <v>795</v>
          </cell>
        </row>
        <row r="787">
          <cell r="D787">
            <v>796</v>
          </cell>
        </row>
        <row r="788">
          <cell r="D788">
            <v>797</v>
          </cell>
        </row>
        <row r="789">
          <cell r="D789">
            <v>798</v>
          </cell>
        </row>
        <row r="790">
          <cell r="D790">
            <v>799</v>
          </cell>
        </row>
        <row r="791">
          <cell r="D791">
            <v>800</v>
          </cell>
        </row>
        <row r="792">
          <cell r="D792">
            <v>801</v>
          </cell>
        </row>
        <row r="793">
          <cell r="D793">
            <v>802</v>
          </cell>
        </row>
        <row r="794">
          <cell r="D794">
            <v>803</v>
          </cell>
        </row>
        <row r="795">
          <cell r="D795">
            <v>804</v>
          </cell>
        </row>
        <row r="796">
          <cell r="D796">
            <v>805</v>
          </cell>
        </row>
        <row r="797">
          <cell r="D797">
            <v>806</v>
          </cell>
        </row>
        <row r="798">
          <cell r="D798">
            <v>807</v>
          </cell>
        </row>
        <row r="799">
          <cell r="D799">
            <v>808</v>
          </cell>
        </row>
        <row r="800">
          <cell r="D800">
            <v>809</v>
          </cell>
        </row>
        <row r="801">
          <cell r="D801">
            <v>810</v>
          </cell>
        </row>
        <row r="802">
          <cell r="D802">
            <v>811</v>
          </cell>
        </row>
        <row r="803">
          <cell r="D803">
            <v>812</v>
          </cell>
        </row>
        <row r="804">
          <cell r="D804">
            <v>813</v>
          </cell>
        </row>
        <row r="805">
          <cell r="D805">
            <v>814</v>
          </cell>
        </row>
        <row r="806">
          <cell r="D806">
            <v>815</v>
          </cell>
        </row>
        <row r="807">
          <cell r="D807">
            <v>816</v>
          </cell>
        </row>
        <row r="808">
          <cell r="D808">
            <v>817</v>
          </cell>
        </row>
        <row r="809">
          <cell r="D809">
            <v>818</v>
          </cell>
        </row>
        <row r="810">
          <cell r="D810">
            <v>819</v>
          </cell>
        </row>
        <row r="811">
          <cell r="D811">
            <v>820</v>
          </cell>
        </row>
        <row r="812">
          <cell r="D812">
            <v>821</v>
          </cell>
        </row>
        <row r="813">
          <cell r="D813">
            <v>822</v>
          </cell>
        </row>
        <row r="814">
          <cell r="D814">
            <v>823</v>
          </cell>
        </row>
        <row r="815">
          <cell r="D815">
            <v>824</v>
          </cell>
        </row>
        <row r="816">
          <cell r="D816">
            <v>825</v>
          </cell>
        </row>
        <row r="817">
          <cell r="D817">
            <v>826</v>
          </cell>
        </row>
        <row r="818">
          <cell r="D818">
            <v>827</v>
          </cell>
        </row>
        <row r="819">
          <cell r="D819">
            <v>828</v>
          </cell>
        </row>
        <row r="820">
          <cell r="D820">
            <v>829</v>
          </cell>
        </row>
        <row r="821">
          <cell r="D821">
            <v>830</v>
          </cell>
        </row>
        <row r="822">
          <cell r="D822">
            <v>831</v>
          </cell>
        </row>
        <row r="823">
          <cell r="D823">
            <v>832</v>
          </cell>
        </row>
        <row r="824">
          <cell r="D824">
            <v>833</v>
          </cell>
        </row>
        <row r="825">
          <cell r="D825">
            <v>834</v>
          </cell>
        </row>
        <row r="826">
          <cell r="D826">
            <v>835</v>
          </cell>
        </row>
        <row r="827">
          <cell r="D827">
            <v>836</v>
          </cell>
        </row>
        <row r="828">
          <cell r="D828">
            <v>838</v>
          </cell>
        </row>
        <row r="829">
          <cell r="D829">
            <v>839</v>
          </cell>
        </row>
        <row r="830">
          <cell r="D830">
            <v>840</v>
          </cell>
        </row>
        <row r="831">
          <cell r="D831">
            <v>841</v>
          </cell>
        </row>
        <row r="832">
          <cell r="D832">
            <v>842</v>
          </cell>
        </row>
        <row r="833">
          <cell r="D833">
            <v>843</v>
          </cell>
        </row>
        <row r="834">
          <cell r="D834">
            <v>844</v>
          </cell>
        </row>
        <row r="835">
          <cell r="D835">
            <v>845</v>
          </cell>
        </row>
        <row r="836">
          <cell r="D836">
            <v>846</v>
          </cell>
        </row>
        <row r="837">
          <cell r="D837">
            <v>847</v>
          </cell>
        </row>
        <row r="838">
          <cell r="D838">
            <v>848</v>
          </cell>
        </row>
        <row r="839">
          <cell r="D839">
            <v>849</v>
          </cell>
        </row>
        <row r="840">
          <cell r="D840">
            <v>851</v>
          </cell>
        </row>
        <row r="841">
          <cell r="D841">
            <v>852</v>
          </cell>
        </row>
        <row r="842">
          <cell r="D842">
            <v>853</v>
          </cell>
        </row>
        <row r="843">
          <cell r="D843">
            <v>854</v>
          </cell>
        </row>
        <row r="844">
          <cell r="D844">
            <v>855</v>
          </cell>
        </row>
        <row r="845">
          <cell r="D845">
            <v>856</v>
          </cell>
        </row>
        <row r="846">
          <cell r="D846">
            <v>857</v>
          </cell>
        </row>
        <row r="847">
          <cell r="D847">
            <v>858</v>
          </cell>
        </row>
        <row r="848">
          <cell r="D848">
            <v>859</v>
          </cell>
        </row>
        <row r="849">
          <cell r="D849">
            <v>861</v>
          </cell>
        </row>
        <row r="850">
          <cell r="D850">
            <v>862</v>
          </cell>
        </row>
        <row r="851">
          <cell r="D851">
            <v>863</v>
          </cell>
        </row>
        <row r="852">
          <cell r="D852">
            <v>864</v>
          </cell>
        </row>
        <row r="853">
          <cell r="D853">
            <v>865</v>
          </cell>
        </row>
        <row r="854">
          <cell r="D854">
            <v>866</v>
          </cell>
        </row>
        <row r="855">
          <cell r="D855">
            <v>867</v>
          </cell>
        </row>
        <row r="856">
          <cell r="D856">
            <v>868</v>
          </cell>
        </row>
        <row r="857">
          <cell r="D857">
            <v>869</v>
          </cell>
        </row>
        <row r="858">
          <cell r="D858">
            <v>870</v>
          </cell>
        </row>
        <row r="859">
          <cell r="D859">
            <v>871</v>
          </cell>
        </row>
        <row r="860">
          <cell r="D860">
            <v>872</v>
          </cell>
        </row>
        <row r="861">
          <cell r="D861">
            <v>873</v>
          </cell>
        </row>
        <row r="862">
          <cell r="D862">
            <v>874</v>
          </cell>
        </row>
        <row r="863">
          <cell r="D863">
            <v>875</v>
          </cell>
        </row>
        <row r="864">
          <cell r="D864">
            <v>876</v>
          </cell>
        </row>
        <row r="865">
          <cell r="D865">
            <v>877</v>
          </cell>
        </row>
        <row r="866">
          <cell r="D866">
            <v>878</v>
          </cell>
        </row>
        <row r="867">
          <cell r="D867">
            <v>879</v>
          </cell>
        </row>
        <row r="868">
          <cell r="D868">
            <v>880</v>
          </cell>
        </row>
        <row r="869">
          <cell r="D869">
            <v>881</v>
          </cell>
        </row>
        <row r="870">
          <cell r="D870">
            <v>882</v>
          </cell>
        </row>
        <row r="871">
          <cell r="D871">
            <v>883</v>
          </cell>
        </row>
        <row r="872">
          <cell r="D872">
            <v>884</v>
          </cell>
        </row>
        <row r="873">
          <cell r="D873">
            <v>885</v>
          </cell>
        </row>
        <row r="874">
          <cell r="D874">
            <v>886</v>
          </cell>
        </row>
        <row r="875">
          <cell r="D875">
            <v>887</v>
          </cell>
        </row>
        <row r="876">
          <cell r="D876">
            <v>888</v>
          </cell>
        </row>
        <row r="877">
          <cell r="D877">
            <v>889</v>
          </cell>
        </row>
        <row r="878">
          <cell r="D878">
            <v>890</v>
          </cell>
        </row>
        <row r="879">
          <cell r="D879">
            <v>891</v>
          </cell>
        </row>
        <row r="880">
          <cell r="D880">
            <v>892</v>
          </cell>
        </row>
        <row r="881">
          <cell r="D881">
            <v>893</v>
          </cell>
        </row>
        <row r="882">
          <cell r="D882">
            <v>894</v>
          </cell>
        </row>
        <row r="883">
          <cell r="D883">
            <v>895</v>
          </cell>
        </row>
        <row r="884">
          <cell r="D884">
            <v>896</v>
          </cell>
        </row>
        <row r="885">
          <cell r="D885">
            <v>897</v>
          </cell>
        </row>
        <row r="886">
          <cell r="D886">
            <v>898</v>
          </cell>
        </row>
        <row r="887">
          <cell r="D887">
            <v>899</v>
          </cell>
        </row>
        <row r="888">
          <cell r="D888">
            <v>900</v>
          </cell>
        </row>
        <row r="889">
          <cell r="D889">
            <v>901</v>
          </cell>
        </row>
        <row r="890">
          <cell r="D890">
            <v>902</v>
          </cell>
        </row>
        <row r="891">
          <cell r="D891">
            <v>903</v>
          </cell>
        </row>
        <row r="892">
          <cell r="D892">
            <v>904</v>
          </cell>
        </row>
        <row r="893">
          <cell r="D893">
            <v>905</v>
          </cell>
        </row>
        <row r="894">
          <cell r="D894">
            <v>906</v>
          </cell>
        </row>
        <row r="895">
          <cell r="D895">
            <v>907</v>
          </cell>
        </row>
        <row r="896">
          <cell r="D896">
            <v>908</v>
          </cell>
        </row>
        <row r="897">
          <cell r="D897">
            <v>909</v>
          </cell>
        </row>
        <row r="898">
          <cell r="D898">
            <v>910</v>
          </cell>
        </row>
        <row r="899">
          <cell r="D899">
            <v>911</v>
          </cell>
        </row>
        <row r="900">
          <cell r="D900">
            <v>912</v>
          </cell>
        </row>
        <row r="901">
          <cell r="D901">
            <v>913</v>
          </cell>
        </row>
        <row r="902">
          <cell r="D902">
            <v>914</v>
          </cell>
        </row>
        <row r="903">
          <cell r="D903">
            <v>915</v>
          </cell>
        </row>
        <row r="904">
          <cell r="D904">
            <v>916</v>
          </cell>
        </row>
        <row r="905">
          <cell r="D905">
            <v>917</v>
          </cell>
        </row>
        <row r="906">
          <cell r="D906">
            <v>918</v>
          </cell>
        </row>
        <row r="907">
          <cell r="D907">
            <v>919</v>
          </cell>
        </row>
        <row r="908">
          <cell r="D908">
            <v>920</v>
          </cell>
        </row>
        <row r="909">
          <cell r="D909">
            <v>921</v>
          </cell>
        </row>
        <row r="910">
          <cell r="D910">
            <v>922</v>
          </cell>
        </row>
        <row r="911">
          <cell r="D911">
            <v>923</v>
          </cell>
        </row>
        <row r="912">
          <cell r="D912">
            <v>924</v>
          </cell>
        </row>
        <row r="913">
          <cell r="D913">
            <v>925</v>
          </cell>
        </row>
        <row r="914">
          <cell r="D914">
            <v>926</v>
          </cell>
        </row>
        <row r="915">
          <cell r="D915">
            <v>927</v>
          </cell>
        </row>
        <row r="916">
          <cell r="D916">
            <v>928</v>
          </cell>
        </row>
        <row r="917">
          <cell r="D917">
            <v>929</v>
          </cell>
        </row>
        <row r="918">
          <cell r="D918">
            <v>930</v>
          </cell>
        </row>
        <row r="919">
          <cell r="D919">
            <v>931</v>
          </cell>
        </row>
        <row r="920">
          <cell r="D920">
            <v>932</v>
          </cell>
        </row>
        <row r="921">
          <cell r="D921">
            <v>933</v>
          </cell>
        </row>
        <row r="922">
          <cell r="D922">
            <v>934</v>
          </cell>
        </row>
        <row r="923">
          <cell r="D923">
            <v>935</v>
          </cell>
        </row>
        <row r="924">
          <cell r="D924">
            <v>936</v>
          </cell>
        </row>
        <row r="925">
          <cell r="D925">
            <v>937</v>
          </cell>
        </row>
        <row r="926">
          <cell r="D926">
            <v>938</v>
          </cell>
        </row>
        <row r="927">
          <cell r="D927">
            <v>939</v>
          </cell>
        </row>
        <row r="928">
          <cell r="D928">
            <v>940</v>
          </cell>
        </row>
        <row r="929">
          <cell r="D929">
            <v>941</v>
          </cell>
        </row>
        <row r="930">
          <cell r="D930">
            <v>942</v>
          </cell>
        </row>
        <row r="931">
          <cell r="D931">
            <v>943</v>
          </cell>
        </row>
        <row r="932">
          <cell r="D932">
            <v>944</v>
          </cell>
        </row>
        <row r="933">
          <cell r="D933">
            <v>945</v>
          </cell>
        </row>
        <row r="934">
          <cell r="D934">
            <v>946</v>
          </cell>
        </row>
        <row r="935">
          <cell r="D935">
            <v>947</v>
          </cell>
        </row>
        <row r="936">
          <cell r="D936">
            <v>948</v>
          </cell>
        </row>
        <row r="937">
          <cell r="D937">
            <v>949</v>
          </cell>
        </row>
        <row r="938">
          <cell r="D938">
            <v>950</v>
          </cell>
        </row>
        <row r="939">
          <cell r="D939">
            <v>951</v>
          </cell>
        </row>
        <row r="940">
          <cell r="D940">
            <v>952</v>
          </cell>
        </row>
        <row r="941">
          <cell r="D941">
            <v>953</v>
          </cell>
        </row>
        <row r="942">
          <cell r="D942">
            <v>954</v>
          </cell>
        </row>
        <row r="943">
          <cell r="D943">
            <v>955</v>
          </cell>
        </row>
        <row r="944">
          <cell r="D944">
            <v>956</v>
          </cell>
        </row>
        <row r="945">
          <cell r="D945">
            <v>957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O67"/>
  <sheetViews>
    <sheetView showGridLines="0" tabSelected="1" zoomScaleNormal="100" workbookViewId="0">
      <selection activeCell="B1" sqref="B1"/>
    </sheetView>
  </sheetViews>
  <sheetFormatPr defaultColWidth="9.140625" defaultRowHeight="12.75" x14ac:dyDescent="0.2"/>
  <cols>
    <col min="1" max="1" width="1.28515625" customWidth="1"/>
    <col min="2" max="2" width="20.85546875" customWidth="1"/>
    <col min="3" max="3" width="20" customWidth="1"/>
    <col min="4" max="4" width="2.85546875" customWidth="1"/>
    <col min="5" max="7" width="16.85546875" customWidth="1"/>
    <col min="8" max="8" width="12.7109375" customWidth="1"/>
    <col min="9" max="13" width="9.85546875" customWidth="1"/>
    <col min="15" max="15" width="9.140625" hidden="1" customWidth="1"/>
  </cols>
  <sheetData>
    <row r="1" spans="2:15" ht="26.25" customHeight="1" thickBot="1" x14ac:dyDescent="0.25">
      <c r="B1" s="1" t="str">
        <f>RIGHT('[1]Amended Certification.'!$F$1,3)</f>
        <v>388</v>
      </c>
      <c r="K1" s="2">
        <f>IF($K$6=1,"",IF($K$6=2,1,IF($K$6=3,2,IF($K$6=4,3,IF($K$6=5,4,IF($K$6=6,5,IF($K$6=7,6,"")))))))</f>
        <v>1</v>
      </c>
    </row>
    <row r="2" spans="2:15" ht="18" x14ac:dyDescent="0.25">
      <c r="B2" s="3">
        <v>42185</v>
      </c>
      <c r="C2" s="4" t="s">
        <v>0</v>
      </c>
      <c r="D2" s="5"/>
      <c r="E2" s="6"/>
      <c r="F2" s="5"/>
      <c r="G2" s="7"/>
      <c r="H2" s="5"/>
      <c r="I2" s="8" t="s">
        <v>1</v>
      </c>
      <c r="J2" s="9"/>
      <c r="K2" s="9"/>
      <c r="L2" s="9"/>
      <c r="M2" s="10"/>
    </row>
    <row r="3" spans="2:15" ht="15" customHeight="1" x14ac:dyDescent="0.2">
      <c r="B3" s="11" t="s">
        <v>2</v>
      </c>
      <c r="C3" s="4" t="s">
        <v>3</v>
      </c>
      <c r="D3" s="5"/>
      <c r="E3" s="5"/>
      <c r="F3" s="5"/>
      <c r="G3" s="7"/>
      <c r="H3" s="5"/>
      <c r="I3" s="12" t="s">
        <v>4</v>
      </c>
      <c r="J3" s="13"/>
      <c r="K3" s="13"/>
      <c r="L3" s="13"/>
      <c r="M3" s="14"/>
    </row>
    <row r="4" spans="2:15" ht="15" customHeight="1" x14ac:dyDescent="0.2">
      <c r="B4" s="15"/>
      <c r="C4" s="16" t="str">
        <f>IF($C$5=0,"TYPE THE CITY NAME","")</f>
        <v/>
      </c>
      <c r="D4" s="15"/>
      <c r="E4" s="15"/>
      <c r="F4" s="15"/>
      <c r="G4" s="15"/>
      <c r="I4" s="12" t="s">
        <v>5</v>
      </c>
      <c r="J4" s="13"/>
      <c r="K4" s="13"/>
      <c r="L4" s="13"/>
      <c r="M4" s="14"/>
    </row>
    <row r="5" spans="2:15" ht="13.5" customHeight="1" x14ac:dyDescent="0.2">
      <c r="B5" s="17" t="s">
        <v>6</v>
      </c>
      <c r="C5" s="18" t="s">
        <v>7</v>
      </c>
      <c r="D5" s="19" t="s">
        <v>8</v>
      </c>
      <c r="E5" s="20" t="str">
        <f>IF($C$5&gt;0,VLOOKUP($C$5,[1]Start!$C$25:$F$1011,4,FALSE),"")</f>
        <v xml:space="preserve">HARDIN &amp; FRANKLIN </v>
      </c>
      <c r="F5" s="21"/>
      <c r="G5" s="22" t="s">
        <v>9</v>
      </c>
      <c r="I5" s="12" t="s">
        <v>10</v>
      </c>
      <c r="J5" s="13" t="s">
        <v>11</v>
      </c>
      <c r="K5" s="13"/>
      <c r="L5" s="13"/>
      <c r="M5" s="14"/>
    </row>
    <row r="6" spans="2:15" ht="17.25" customHeight="1" x14ac:dyDescent="0.2">
      <c r="B6" s="23" t="s">
        <v>12</v>
      </c>
      <c r="C6" s="24" t="s">
        <v>13</v>
      </c>
      <c r="D6" s="25"/>
      <c r="E6" s="25"/>
      <c r="F6" s="25"/>
      <c r="I6" s="26"/>
      <c r="J6" s="27"/>
      <c r="K6" s="28">
        <v>2</v>
      </c>
      <c r="L6" s="27"/>
      <c r="M6" s="29"/>
      <c r="O6" t="s">
        <v>14</v>
      </c>
    </row>
    <row r="7" spans="2:15" ht="17.25" customHeight="1" x14ac:dyDescent="0.2">
      <c r="B7" s="17" t="s">
        <v>15</v>
      </c>
      <c r="C7" s="30" t="s">
        <v>16</v>
      </c>
      <c r="D7" s="31" t="s">
        <v>17</v>
      </c>
      <c r="E7" s="32">
        <v>43250</v>
      </c>
      <c r="F7" s="33" t="str">
        <f>IF(C5&lt;&gt;"",IF(G9&gt;0,"","TYPE THE FISCAL YEAR BELOW"),"")</f>
        <v/>
      </c>
      <c r="H7" s="34"/>
      <c r="I7" s="26"/>
      <c r="J7" s="27"/>
      <c r="K7" s="35">
        <f>IF(K6=1,"",IF(K6=2,1,IF(K6=3,2,IF(K6=4,3,IF(K6=5,4,IF(K6=6,5,IF(K6=7,6,"")))))))</f>
        <v>1</v>
      </c>
      <c r="L7" s="27"/>
      <c r="M7" s="29"/>
      <c r="O7" t="s">
        <v>18</v>
      </c>
    </row>
    <row r="8" spans="2:15" ht="9.6" customHeight="1" thickBot="1" x14ac:dyDescent="0.25">
      <c r="C8" s="36" t="s">
        <v>19</v>
      </c>
      <c r="E8" s="36" t="s">
        <v>20</v>
      </c>
      <c r="H8" s="34"/>
      <c r="I8" s="37"/>
      <c r="J8" s="38"/>
      <c r="K8" s="38"/>
      <c r="L8" s="38"/>
      <c r="M8" s="39"/>
      <c r="O8" t="s">
        <v>21</v>
      </c>
    </row>
    <row r="9" spans="2:15" ht="14.25" x14ac:dyDescent="0.2">
      <c r="B9" s="40" t="s">
        <v>22</v>
      </c>
      <c r="C9" s="41"/>
      <c r="D9" s="31"/>
      <c r="E9" s="40"/>
      <c r="F9" s="40"/>
      <c r="G9" s="42" t="s">
        <v>23</v>
      </c>
      <c r="H9" s="7"/>
      <c r="O9" t="s">
        <v>24</v>
      </c>
    </row>
    <row r="10" spans="2:15" ht="6.75" customHeight="1" x14ac:dyDescent="0.2">
      <c r="B10" s="40"/>
      <c r="C10" s="40"/>
      <c r="D10" s="31"/>
      <c r="E10" s="40"/>
      <c r="F10" s="40"/>
      <c r="G10" s="43" t="s">
        <v>25</v>
      </c>
      <c r="H10" s="7"/>
      <c r="O10" t="s">
        <v>26</v>
      </c>
    </row>
    <row r="11" spans="2:15" ht="12.75" customHeight="1" thickBot="1" x14ac:dyDescent="0.25">
      <c r="B11" s="44" t="s">
        <v>27</v>
      </c>
      <c r="C11" s="44"/>
      <c r="D11" s="44"/>
      <c r="E11" s="44"/>
      <c r="F11" s="44"/>
      <c r="G11" s="44"/>
      <c r="O11" t="s">
        <v>28</v>
      </c>
    </row>
    <row r="12" spans="2:15" ht="12.75" customHeight="1" x14ac:dyDescent="0.2">
      <c r="B12" s="44" t="s">
        <v>29</v>
      </c>
      <c r="C12" s="44"/>
      <c r="D12" s="44"/>
      <c r="E12" s="44"/>
      <c r="F12" s="44"/>
      <c r="G12" s="44"/>
      <c r="J12" s="45" t="str">
        <f>IF($C$5&lt;&gt;"","POP.","")</f>
        <v>POP.</v>
      </c>
      <c r="K12" s="46">
        <f>IF($C$5&lt;&gt;"",VLOOKUP($C$5,[1]Start!$B$1015:$D$1997,3,0),"")</f>
        <v>1589</v>
      </c>
      <c r="O12" t="s">
        <v>30</v>
      </c>
    </row>
    <row r="13" spans="2:15" ht="9" customHeight="1" thickBot="1" x14ac:dyDescent="0.25">
      <c r="B13" s="44"/>
      <c r="C13" s="44"/>
      <c r="D13" s="44"/>
      <c r="E13" s="44"/>
      <c r="F13" s="44"/>
      <c r="G13" s="44"/>
      <c r="J13" s="47"/>
      <c r="K13" s="48"/>
    </row>
    <row r="14" spans="2:15" ht="11.25" customHeight="1" x14ac:dyDescent="0.2"/>
    <row r="15" spans="2:15" x14ac:dyDescent="0.2">
      <c r="B15" s="49"/>
      <c r="C15" s="50"/>
      <c r="D15" s="50"/>
      <c r="E15" s="51" t="s">
        <v>31</v>
      </c>
      <c r="F15" s="51" t="s">
        <v>32</v>
      </c>
      <c r="G15" s="52" t="s">
        <v>31</v>
      </c>
    </row>
    <row r="16" spans="2:15" x14ac:dyDescent="0.2">
      <c r="B16" s="53"/>
      <c r="C16" s="34"/>
      <c r="D16" s="34"/>
      <c r="E16" s="54" t="s">
        <v>33</v>
      </c>
      <c r="F16" s="54" t="s">
        <v>34</v>
      </c>
      <c r="G16" s="55" t="s">
        <v>35</v>
      </c>
    </row>
    <row r="17" spans="2:7" x14ac:dyDescent="0.2">
      <c r="B17" s="56"/>
      <c r="C17" s="34"/>
      <c r="D17" s="34"/>
      <c r="E17" s="54" t="s">
        <v>36</v>
      </c>
      <c r="F17" s="54" t="s">
        <v>37</v>
      </c>
      <c r="G17" s="55" t="s">
        <v>37</v>
      </c>
    </row>
    <row r="18" spans="2:7" x14ac:dyDescent="0.2">
      <c r="B18" s="57" t="s">
        <v>38</v>
      </c>
      <c r="C18" s="50"/>
      <c r="D18" s="50"/>
      <c r="E18" s="58"/>
      <c r="F18" s="58"/>
      <c r="G18" s="59"/>
    </row>
    <row r="19" spans="2:7" x14ac:dyDescent="0.2">
      <c r="B19" s="60" t="s">
        <v>39</v>
      </c>
      <c r="C19" s="61"/>
      <c r="D19" s="62">
        <v>1</v>
      </c>
      <c r="E19" s="63">
        <f>IF($C$5="",0,IF($K$6=2,VLOOKUP($B$1,Beg_Budget_Totals,3,0),0))</f>
        <v>643302</v>
      </c>
      <c r="F19" s="64"/>
      <c r="G19" s="65">
        <f t="shared" ref="G19:G33" si="0">E19+F19</f>
        <v>643302</v>
      </c>
    </row>
    <row r="20" spans="2:7" x14ac:dyDescent="0.2">
      <c r="B20" s="60" t="s">
        <v>40</v>
      </c>
      <c r="C20" s="61"/>
      <c r="D20" s="62">
        <v>2</v>
      </c>
      <c r="E20" s="63">
        <f>IF($C$5="",0,IF($K$6=2,VLOOKUP($B$1,Beg_Budget_Totals,4,0),0))</f>
        <v>0</v>
      </c>
      <c r="F20" s="64"/>
      <c r="G20" s="65">
        <f t="shared" si="0"/>
        <v>0</v>
      </c>
    </row>
    <row r="21" spans="2:7" x14ac:dyDescent="0.2">
      <c r="B21" s="66" t="s">
        <v>41</v>
      </c>
      <c r="C21" s="34"/>
      <c r="D21" s="67">
        <v>3</v>
      </c>
      <c r="E21" s="68">
        <f>E19-E20</f>
        <v>643302</v>
      </c>
      <c r="F21" s="69">
        <f>F19-F20</f>
        <v>0</v>
      </c>
      <c r="G21" s="70">
        <f t="shared" si="0"/>
        <v>643302</v>
      </c>
    </row>
    <row r="22" spans="2:7" x14ac:dyDescent="0.2">
      <c r="B22" s="71" t="s">
        <v>42</v>
      </c>
      <c r="C22" s="72"/>
      <c r="D22" s="73">
        <v>4</v>
      </c>
      <c r="E22" s="74">
        <f>IF($C$5="",0,IF($K$6=2,VLOOKUP($B$1,Beg_Budget_Totals,6,0),0))</f>
        <v>0</v>
      </c>
      <c r="F22" s="75"/>
      <c r="G22" s="76">
        <f t="shared" si="0"/>
        <v>0</v>
      </c>
    </row>
    <row r="23" spans="2:7" x14ac:dyDescent="0.2">
      <c r="B23" s="60" t="s">
        <v>43</v>
      </c>
      <c r="C23" s="61"/>
      <c r="D23" s="62">
        <v>5</v>
      </c>
      <c r="E23" s="63">
        <f>IF($C$5="",0,IF($K$6=2,VLOOKUP($B$1,Beg_Budget_Totals,7,0),0))</f>
        <v>101487</v>
      </c>
      <c r="F23" s="64"/>
      <c r="G23" s="65">
        <f t="shared" si="0"/>
        <v>101487</v>
      </c>
    </row>
    <row r="24" spans="2:7" x14ac:dyDescent="0.2">
      <c r="B24" s="60" t="s">
        <v>44</v>
      </c>
      <c r="C24" s="61"/>
      <c r="D24" s="62">
        <v>6</v>
      </c>
      <c r="E24" s="63">
        <f>IF($C$5="",0,IF($K$6=2,VLOOKUP($B$1,Beg_Budget_Totals,8,0),0))</f>
        <v>180413</v>
      </c>
      <c r="F24" s="64">
        <v>4180</v>
      </c>
      <c r="G24" s="65">
        <f t="shared" si="0"/>
        <v>184593</v>
      </c>
    </row>
    <row r="25" spans="2:7" x14ac:dyDescent="0.2">
      <c r="B25" s="60" t="s">
        <v>45</v>
      </c>
      <c r="C25" s="61"/>
      <c r="D25" s="62">
        <v>7</v>
      </c>
      <c r="E25" s="63">
        <f>IF($C$5="",0,IF($K$6=2,VLOOKUP($B$1,Beg_Budget_Totals,9,0),0))</f>
        <v>22771</v>
      </c>
      <c r="F25" s="64">
        <v>2480</v>
      </c>
      <c r="G25" s="65">
        <f t="shared" si="0"/>
        <v>25251</v>
      </c>
    </row>
    <row r="26" spans="2:7" x14ac:dyDescent="0.2">
      <c r="B26" s="60" t="s">
        <v>46</v>
      </c>
      <c r="C26" s="61"/>
      <c r="D26" s="62">
        <v>8</v>
      </c>
      <c r="E26" s="63">
        <f>IF($C$5="",0,IF($K$6=2,VLOOKUP($B$1,Beg_Budget_Totals,10,0),0))</f>
        <v>60067</v>
      </c>
      <c r="F26" s="64">
        <v>-12792</v>
      </c>
      <c r="G26" s="65">
        <f t="shared" si="0"/>
        <v>47275</v>
      </c>
    </row>
    <row r="27" spans="2:7" x14ac:dyDescent="0.2">
      <c r="B27" s="60" t="s">
        <v>47</v>
      </c>
      <c r="C27" s="61"/>
      <c r="D27" s="62">
        <v>9</v>
      </c>
      <c r="E27" s="63">
        <f>IF($C$5="",0,IF($K$6=2,VLOOKUP($B$1,Beg_Budget_Totals,11,0),0))</f>
        <v>285008</v>
      </c>
      <c r="F27" s="64">
        <v>402493</v>
      </c>
      <c r="G27" s="65">
        <f t="shared" si="0"/>
        <v>687501</v>
      </c>
    </row>
    <row r="28" spans="2:7" x14ac:dyDescent="0.2">
      <c r="B28" s="60" t="s">
        <v>48</v>
      </c>
      <c r="C28" s="61"/>
      <c r="D28" s="62">
        <v>10</v>
      </c>
      <c r="E28" s="63">
        <f>IF($C$5="",0,IF($K$6=2,VLOOKUP($B$1,Beg_Budget_Totals,12,0),0))</f>
        <v>1203843</v>
      </c>
      <c r="F28" s="64">
        <v>57142</v>
      </c>
      <c r="G28" s="65">
        <f t="shared" si="0"/>
        <v>1260985</v>
      </c>
    </row>
    <row r="29" spans="2:7" x14ac:dyDescent="0.2">
      <c r="B29" s="60" t="s">
        <v>49</v>
      </c>
      <c r="C29" s="61"/>
      <c r="D29" s="62">
        <v>11</v>
      </c>
      <c r="E29" s="63">
        <f>IF($C$5="",0,IF($K$6=2,VLOOKUP($B$1,Beg_Budget_Totals,13,0),0))</f>
        <v>0</v>
      </c>
      <c r="F29" s="64">
        <v>7573</v>
      </c>
      <c r="G29" s="65">
        <f t="shared" si="0"/>
        <v>7573</v>
      </c>
    </row>
    <row r="30" spans="2:7" x14ac:dyDescent="0.2">
      <c r="B30" s="60" t="s">
        <v>50</v>
      </c>
      <c r="C30" s="61"/>
      <c r="D30" s="62">
        <v>12</v>
      </c>
      <c r="E30" s="63">
        <f>IF($C$5="",0,IF($K$6=2,VLOOKUP($B$1,Beg_Budget_Totals,14,0),0))</f>
        <v>54810</v>
      </c>
      <c r="F30" s="64">
        <v>23205</v>
      </c>
      <c r="G30" s="65">
        <f t="shared" si="0"/>
        <v>78015</v>
      </c>
    </row>
    <row r="31" spans="2:7" x14ac:dyDescent="0.2">
      <c r="B31" s="60" t="s">
        <v>51</v>
      </c>
      <c r="C31" s="61"/>
      <c r="D31" s="62">
        <v>13</v>
      </c>
      <c r="E31" s="63">
        <f>IF($C$5="",0,IF($K$6=2,VLOOKUP($B$1,Beg_Budget_Totals,15,0),0))</f>
        <v>0</v>
      </c>
      <c r="F31" s="64">
        <v>147481</v>
      </c>
      <c r="G31" s="65">
        <f t="shared" si="0"/>
        <v>147481</v>
      </c>
    </row>
    <row r="32" spans="2:7" x14ac:dyDescent="0.2">
      <c r="B32" s="71" t="s">
        <v>52</v>
      </c>
      <c r="C32" s="72"/>
      <c r="D32" s="77">
        <v>14</v>
      </c>
      <c r="E32" s="78">
        <f>IF($C$5="",0,IF($K$6=2,VLOOKUP($B$1,Beg_Budget_Totals,16,0),0))</f>
        <v>264871</v>
      </c>
      <c r="F32" s="79">
        <v>411194</v>
      </c>
      <c r="G32" s="80">
        <f t="shared" si="0"/>
        <v>676065</v>
      </c>
    </row>
    <row r="33" spans="2:7" x14ac:dyDescent="0.2">
      <c r="B33" s="66" t="s">
        <v>53</v>
      </c>
      <c r="C33" s="34"/>
      <c r="D33" s="67">
        <v>15</v>
      </c>
      <c r="E33" s="81">
        <f>SUM(E21:E32)</f>
        <v>2816572</v>
      </c>
      <c r="F33" s="69">
        <f>SUM(F21:F32)</f>
        <v>1042956</v>
      </c>
      <c r="G33" s="70">
        <f t="shared" si="0"/>
        <v>3859528</v>
      </c>
    </row>
    <row r="34" spans="2:7" x14ac:dyDescent="0.2">
      <c r="B34" s="82"/>
      <c r="C34" s="50"/>
      <c r="D34" s="83"/>
      <c r="E34" s="84"/>
      <c r="F34" s="58"/>
      <c r="G34" s="59"/>
    </row>
    <row r="35" spans="2:7" x14ac:dyDescent="0.2">
      <c r="B35" s="85" t="s">
        <v>54</v>
      </c>
      <c r="C35" s="34"/>
      <c r="D35" s="67"/>
      <c r="E35" s="86"/>
      <c r="F35" s="87"/>
      <c r="G35" s="88"/>
    </row>
    <row r="36" spans="2:7" x14ac:dyDescent="0.2">
      <c r="B36" s="89" t="s">
        <v>55</v>
      </c>
      <c r="C36" s="61"/>
      <c r="D36" s="62">
        <v>16</v>
      </c>
      <c r="E36" s="63">
        <f>IF($C$5="",0,IF($K$6=2,VLOOKUP($B$1,Beg_Budget_Totals,18,0),0))</f>
        <v>426587</v>
      </c>
      <c r="F36" s="64">
        <v>32254</v>
      </c>
      <c r="G36" s="65">
        <f t="shared" ref="G36:G45" si="1">E36+F36</f>
        <v>458841</v>
      </c>
    </row>
    <row r="37" spans="2:7" x14ac:dyDescent="0.2">
      <c r="B37" s="71" t="s">
        <v>56</v>
      </c>
      <c r="C37" s="61"/>
      <c r="D37" s="62">
        <v>17</v>
      </c>
      <c r="E37" s="63">
        <f>IF($C$5="",0,IF($K$6=2,VLOOKUP($B$1,Beg_Budget_Totals,19,0),0))</f>
        <v>367781</v>
      </c>
      <c r="F37" s="64"/>
      <c r="G37" s="65">
        <f t="shared" si="1"/>
        <v>367781</v>
      </c>
    </row>
    <row r="38" spans="2:7" x14ac:dyDescent="0.2">
      <c r="B38" s="71" t="s">
        <v>57</v>
      </c>
      <c r="C38" s="61"/>
      <c r="D38" s="62">
        <v>18</v>
      </c>
      <c r="E38" s="63">
        <f>IF($C$5="",0,IF($K$6=2,VLOOKUP($B$1,Beg_Budget_Totals,20,0),0))</f>
        <v>2600</v>
      </c>
      <c r="F38" s="64"/>
      <c r="G38" s="65">
        <f t="shared" si="1"/>
        <v>2600</v>
      </c>
    </row>
    <row r="39" spans="2:7" x14ac:dyDescent="0.2">
      <c r="B39" s="71" t="s">
        <v>58</v>
      </c>
      <c r="C39" s="61"/>
      <c r="D39" s="62">
        <v>19</v>
      </c>
      <c r="E39" s="63">
        <f>IF($C$5="",0,IF($K$6=2,VLOOKUP($B$1,Beg_Budget_Totals,21,0),0))</f>
        <v>189772</v>
      </c>
      <c r="F39" s="64">
        <v>6045</v>
      </c>
      <c r="G39" s="65">
        <f t="shared" si="1"/>
        <v>195817</v>
      </c>
    </row>
    <row r="40" spans="2:7" x14ac:dyDescent="0.2">
      <c r="B40" s="60" t="s">
        <v>59</v>
      </c>
      <c r="C40" s="61"/>
      <c r="D40" s="62">
        <v>20</v>
      </c>
      <c r="E40" s="63">
        <f>IF($C$5="",0,IF($K$6=2,VLOOKUP($B$1,Beg_Budget_Totals,22,0),0))</f>
        <v>59700</v>
      </c>
      <c r="F40" s="64">
        <v>35685</v>
      </c>
      <c r="G40" s="65">
        <f t="shared" si="1"/>
        <v>95385</v>
      </c>
    </row>
    <row r="41" spans="2:7" x14ac:dyDescent="0.2">
      <c r="B41" s="71" t="s">
        <v>60</v>
      </c>
      <c r="C41" s="61"/>
      <c r="D41" s="62">
        <v>21</v>
      </c>
      <c r="E41" s="63">
        <f>IF($C$5="",0,IF($K$6=2,VLOOKUP($B$1,Beg_Budget_Totals,23,0),0))</f>
        <v>148941</v>
      </c>
      <c r="F41" s="64"/>
      <c r="G41" s="65">
        <f t="shared" si="1"/>
        <v>148941</v>
      </c>
    </row>
    <row r="42" spans="2:7" x14ac:dyDescent="0.2">
      <c r="B42" s="90" t="s">
        <v>61</v>
      </c>
      <c r="C42" s="61"/>
      <c r="D42" s="62">
        <v>22</v>
      </c>
      <c r="E42" s="63">
        <f>IF($C$5="",0,IF($K$6=2,VLOOKUP($B$1,Beg_Budget_Totals,24,0),0))</f>
        <v>275337</v>
      </c>
      <c r="F42" s="64"/>
      <c r="G42" s="65">
        <f>E42+F42</f>
        <v>275337</v>
      </c>
    </row>
    <row r="43" spans="2:7" x14ac:dyDescent="0.2">
      <c r="B43" s="90" t="s">
        <v>62</v>
      </c>
      <c r="C43" s="61"/>
      <c r="D43" s="62">
        <v>23</v>
      </c>
      <c r="E43" s="63">
        <f>IF($C$5="",0,IF($K$6=2,VLOOKUP($B$1,Beg_Budget_Totals,25,0),0))</f>
        <v>725000</v>
      </c>
      <c r="F43" s="64">
        <v>20000</v>
      </c>
      <c r="G43" s="65">
        <f t="shared" si="1"/>
        <v>745000</v>
      </c>
    </row>
    <row r="44" spans="2:7" x14ac:dyDescent="0.2">
      <c r="B44" s="91" t="s">
        <v>63</v>
      </c>
      <c r="C44" s="50"/>
      <c r="D44" s="83">
        <v>24</v>
      </c>
      <c r="E44" s="68">
        <f>SUM(E36:E43)</f>
        <v>2195718</v>
      </c>
      <c r="F44" s="92">
        <f>SUM(F36:F43)</f>
        <v>93984</v>
      </c>
      <c r="G44" s="80">
        <f t="shared" si="1"/>
        <v>2289702</v>
      </c>
    </row>
    <row r="45" spans="2:7" x14ac:dyDescent="0.2">
      <c r="B45" s="71" t="s">
        <v>64</v>
      </c>
      <c r="C45" s="72"/>
      <c r="D45" s="73">
        <v>25</v>
      </c>
      <c r="E45" s="74">
        <f>IF($C$5="",0,IF($K$6=2,VLOOKUP($B$1,Beg_Budget_Totals,27,0),0))</f>
        <v>858520</v>
      </c>
      <c r="F45" s="75">
        <v>35000</v>
      </c>
      <c r="G45" s="76">
        <f t="shared" si="1"/>
        <v>893520</v>
      </c>
    </row>
    <row r="46" spans="2:7" x14ac:dyDescent="0.2">
      <c r="B46" s="93" t="s">
        <v>65</v>
      </c>
      <c r="C46" s="61"/>
      <c r="D46" s="62">
        <v>26</v>
      </c>
      <c r="E46" s="94">
        <f>SUM(E44:E45)</f>
        <v>3054238</v>
      </c>
      <c r="F46" s="95">
        <f>SUM(F44:F45)</f>
        <v>128984</v>
      </c>
      <c r="G46" s="65">
        <f>E46+F46</f>
        <v>3183222</v>
      </c>
    </row>
    <row r="47" spans="2:7" x14ac:dyDescent="0.2">
      <c r="B47" s="60" t="s">
        <v>66</v>
      </c>
      <c r="C47" s="61"/>
      <c r="D47" s="62">
        <v>27</v>
      </c>
      <c r="E47" s="63">
        <f>IF($C$5="",0,IF($K$6=2,VLOOKUP($B$1,Beg_Budget_Totals,29,0),0))</f>
        <v>264871</v>
      </c>
      <c r="F47" s="64">
        <v>411194</v>
      </c>
      <c r="G47" s="65">
        <f>E47+F47</f>
        <v>676065</v>
      </c>
    </row>
    <row r="48" spans="2:7" x14ac:dyDescent="0.2">
      <c r="B48" s="66" t="s">
        <v>67</v>
      </c>
      <c r="C48" s="34"/>
      <c r="D48" s="67">
        <v>28</v>
      </c>
      <c r="E48" s="68">
        <f>E46+E47</f>
        <v>3319109</v>
      </c>
      <c r="F48" s="92">
        <f>F46+F47</f>
        <v>540178</v>
      </c>
      <c r="G48" s="80">
        <f>E48+F48</f>
        <v>3859287</v>
      </c>
    </row>
    <row r="49" spans="2:8" x14ac:dyDescent="0.2">
      <c r="B49" s="96" t="s">
        <v>68</v>
      </c>
      <c r="C49" s="50"/>
      <c r="D49" s="83"/>
      <c r="E49" s="84"/>
      <c r="F49" s="58"/>
      <c r="G49" s="59"/>
    </row>
    <row r="50" spans="2:8" x14ac:dyDescent="0.2">
      <c r="B50" s="97" t="s">
        <v>69</v>
      </c>
      <c r="C50" s="61"/>
      <c r="D50" s="62">
        <v>29</v>
      </c>
      <c r="E50" s="94">
        <f>E33-E48</f>
        <v>-502537</v>
      </c>
      <c r="F50" s="95">
        <f>F33-F48</f>
        <v>502778</v>
      </c>
      <c r="G50" s="65">
        <f>E50+F50</f>
        <v>241</v>
      </c>
    </row>
    <row r="51" spans="2:8" x14ac:dyDescent="0.2">
      <c r="B51" s="98"/>
      <c r="C51" s="99"/>
      <c r="D51" s="100"/>
      <c r="E51" s="101"/>
      <c r="F51" s="102"/>
      <c r="G51" s="103"/>
    </row>
    <row r="52" spans="2:8" x14ac:dyDescent="0.2">
      <c r="B52" s="60" t="s">
        <v>70</v>
      </c>
      <c r="C52" s="61"/>
      <c r="D52" s="62">
        <v>30</v>
      </c>
      <c r="E52" s="63">
        <f>IF($C$5="",0,IF($K$6=2,VLOOKUP($B$1,Beg_Budget_Totals,32,0),0))</f>
        <v>2021823</v>
      </c>
      <c r="F52" s="104"/>
      <c r="G52" s="65">
        <f>E52+F52</f>
        <v>2021823</v>
      </c>
    </row>
    <row r="53" spans="2:8" x14ac:dyDescent="0.2">
      <c r="B53" s="105" t="s">
        <v>71</v>
      </c>
      <c r="C53" s="72"/>
      <c r="D53" s="73">
        <v>31</v>
      </c>
      <c r="E53" s="94">
        <f>E50+E52</f>
        <v>1519286</v>
      </c>
      <c r="F53" s="95">
        <f>F50+F52</f>
        <v>502778</v>
      </c>
      <c r="G53" s="95">
        <f>G50+G52</f>
        <v>2022064</v>
      </c>
    </row>
    <row r="54" spans="2:8" ht="12.75" customHeight="1" x14ac:dyDescent="0.2"/>
    <row r="55" spans="2:8" x14ac:dyDescent="0.2">
      <c r="B55" t="s">
        <v>72</v>
      </c>
    </row>
    <row r="56" spans="2:8" x14ac:dyDescent="0.2">
      <c r="B56" s="106"/>
      <c r="C56" s="106"/>
      <c r="D56" s="106"/>
      <c r="E56" s="106"/>
      <c r="F56" s="106"/>
      <c r="G56" s="106"/>
    </row>
    <row r="57" spans="2:8" x14ac:dyDescent="0.2">
      <c r="B57" s="107" t="s">
        <v>73</v>
      </c>
      <c r="C57" s="108"/>
      <c r="D57" s="108"/>
      <c r="E57" s="108"/>
      <c r="F57" s="108"/>
      <c r="G57" s="108"/>
    </row>
    <row r="58" spans="2:8" x14ac:dyDescent="0.2">
      <c r="B58" s="108"/>
      <c r="C58" s="108"/>
      <c r="D58" s="108"/>
      <c r="E58" s="108"/>
      <c r="F58" s="108"/>
      <c r="G58" s="108"/>
    </row>
    <row r="59" spans="2:8" ht="15" customHeight="1" x14ac:dyDescent="0.25">
      <c r="B59" s="108"/>
      <c r="C59" s="108"/>
      <c r="D59" s="108"/>
      <c r="E59" s="108"/>
      <c r="F59" s="108"/>
      <c r="G59" s="108"/>
      <c r="H59" s="109" t="str">
        <f>IF(AND($C$5&lt;&gt;"",B57=""),"&lt;=== ENTER REASON(S) FOR AMENDMENT","")</f>
        <v/>
      </c>
    </row>
    <row r="60" spans="2:8" ht="15" customHeight="1" x14ac:dyDescent="0.2">
      <c r="B60" s="108"/>
      <c r="C60" s="108"/>
      <c r="D60" s="108"/>
      <c r="E60" s="108"/>
      <c r="F60" s="108"/>
      <c r="G60" s="108"/>
    </row>
    <row r="61" spans="2:8" ht="15" customHeight="1" x14ac:dyDescent="0.2">
      <c r="B61" s="110"/>
      <c r="C61" s="110"/>
      <c r="D61" s="110"/>
      <c r="E61" s="110"/>
      <c r="F61" s="110"/>
      <c r="G61" s="110"/>
    </row>
    <row r="62" spans="2:8" ht="15" customHeight="1" x14ac:dyDescent="0.2">
      <c r="B62" t="s">
        <v>74</v>
      </c>
    </row>
    <row r="63" spans="2:8" ht="15" customHeight="1" x14ac:dyDescent="0.2">
      <c r="B63" t="s">
        <v>75</v>
      </c>
    </row>
    <row r="64" spans="2:8" ht="15" customHeight="1" x14ac:dyDescent="0.2">
      <c r="B64" t="s">
        <v>76</v>
      </c>
    </row>
    <row r="66" spans="5:8" ht="15" x14ac:dyDescent="0.25">
      <c r="E66" s="111"/>
      <c r="F66" s="112" t="s">
        <v>77</v>
      </c>
      <c r="G66" s="113"/>
      <c r="H66" s="109" t="str">
        <f>IF(AND(C5&lt;&gt;"",F66=""),"&lt;=== TYPE NAME OF CITY CLERK/FINANCE OFFICER","")</f>
        <v/>
      </c>
    </row>
    <row r="67" spans="5:8" x14ac:dyDescent="0.2">
      <c r="F67" s="114" t="s">
        <v>78</v>
      </c>
      <c r="G67" s="5"/>
    </row>
  </sheetData>
  <sheetProtection password="F4ED" sheet="1"/>
  <mergeCells count="9">
    <mergeCell ref="B57:G61"/>
    <mergeCell ref="F66:G66"/>
    <mergeCell ref="I2:M2"/>
    <mergeCell ref="I3:M3"/>
    <mergeCell ref="I4:M4"/>
    <mergeCell ref="I5:M5"/>
    <mergeCell ref="C6:F6"/>
    <mergeCell ref="J12:J13"/>
    <mergeCell ref="K12:K13"/>
  </mergeCells>
  <printOptions horizontalCentered="1" verticalCentered="1"/>
  <pageMargins left="0.70999997854232699" right="0.25" top="0.25" bottom="0.25" header="0.17" footer="0.5"/>
  <pageSetup scale="87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9</xdr:col>
                    <xdr:colOff>19050</xdr:colOff>
                    <xdr:row>4</xdr:row>
                    <xdr:rowOff>161925</xdr:rowOff>
                  </from>
                  <to>
                    <xdr:col>12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Amended Hearing Notice</vt:lpstr>
      <vt:lpstr>'Amended Hearing Notice'!Print_Area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Cynde</dc:creator>
  <cp:lastModifiedBy>Cynde</cp:lastModifiedBy>
  <dcterms:created xsi:type="dcterms:W3CDTF">2018-05-10T17:22:14Z</dcterms:created>
  <dcterms:modified xsi:type="dcterms:W3CDTF">2018-05-10T17:22:54Z</dcterms:modified>
</cp:coreProperties>
</file>